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8ChTKC8RMX4OptDxnCtVr9rGm3OV5kfcsnlO/K+a5i4="/>
    </ext>
  </extLst>
</workbook>
</file>

<file path=xl/sharedStrings.xml><?xml version="1.0" encoding="utf-8"?>
<sst xmlns="http://schemas.openxmlformats.org/spreadsheetml/2006/main" count="239" uniqueCount="150">
  <si>
    <t>CRONOGRAMA DEL PROYECTO</t>
  </si>
  <si>
    <t xml:space="preserve">Ruta del repositorio Github:   </t>
  </si>
  <si>
    <t>https://github.com/Overx18/Reporta-PE.git</t>
  </si>
  <si>
    <t>Castillo Carranza Jose Richard</t>
  </si>
  <si>
    <t>Jefe de proyecto/ Analista QA</t>
  </si>
  <si>
    <t>JP/QA</t>
  </si>
  <si>
    <t xml:space="preserve">Grupo:   </t>
  </si>
  <si>
    <t>Renzo Lipa Palacios</t>
  </si>
  <si>
    <t>Arquitecto de Software</t>
  </si>
  <si>
    <t>AS</t>
  </si>
  <si>
    <t xml:space="preserve">Proyecto:   </t>
  </si>
  <si>
    <r>
      <rPr>
        <rFont val="Calibri"/>
        <color theme="1"/>
        <sz val="11.0"/>
      </rPr>
      <t xml:space="preserve">Red social de Denuncias | </t>
    </r>
    <r>
      <rPr>
        <rFont val="Calibri"/>
        <b/>
        <color theme="1"/>
        <sz val="11.0"/>
      </rPr>
      <t>Reporta PE</t>
    </r>
  </si>
  <si>
    <t xml:space="preserve">Bryan Velarde </t>
  </si>
  <si>
    <t>Programador Frontend/ Administrador de Base de Datos</t>
  </si>
  <si>
    <t xml:space="preserve">PF/DBA </t>
  </si>
  <si>
    <t xml:space="preserve">Enfoque de desarrollo:    </t>
  </si>
  <si>
    <t>Scrum</t>
  </si>
  <si>
    <t>Christian Montes Ramos</t>
  </si>
  <si>
    <t>Programador Backend</t>
  </si>
  <si>
    <t>PB</t>
  </si>
  <si>
    <t xml:space="preserve">Inicio:   </t>
  </si>
  <si>
    <t>Alvaro Cueva</t>
  </si>
  <si>
    <t>Programador Frontend</t>
  </si>
  <si>
    <t>PF</t>
  </si>
  <si>
    <t xml:space="preserve">Fin:   </t>
  </si>
  <si>
    <t>José Luis Chaco</t>
  </si>
  <si>
    <t>Diseñador UX/UI</t>
  </si>
  <si>
    <t>UX/UI</t>
  </si>
  <si>
    <t>Cancio Bedon, Alex</t>
  </si>
  <si>
    <t>Analista funcional</t>
  </si>
  <si>
    <t>AF</t>
  </si>
  <si>
    <t>Benites Meza, Marcos</t>
  </si>
  <si>
    <t>Apellido/Rol</t>
  </si>
  <si>
    <t>Fase</t>
  </si>
  <si>
    <t xml:space="preserve">Actividad </t>
  </si>
  <si>
    <t>Item</t>
  </si>
  <si>
    <t>Nomenclatura</t>
  </si>
  <si>
    <t>Link</t>
  </si>
  <si>
    <t>Desarrollador 1</t>
  </si>
  <si>
    <t>Desarrollador 2</t>
  </si>
  <si>
    <t>Desarrollador 3</t>
  </si>
  <si>
    <t>Inicio</t>
  </si>
  <si>
    <t>Fin</t>
  </si>
  <si>
    <t>% de Avance</t>
  </si>
  <si>
    <t>Planificación</t>
  </si>
  <si>
    <t>Elaboración del Project Charter</t>
  </si>
  <si>
    <t>Documento de Project Charter</t>
  </si>
  <si>
    <t>RP-PC.docx</t>
  </si>
  <si>
    <t>Castillo/JP</t>
  </si>
  <si>
    <t>Elaboración del cronograma del proyecto</t>
  </si>
  <si>
    <t>Cronograma del proyecto</t>
  </si>
  <si>
    <t>RP-CP.xlsx</t>
  </si>
  <si>
    <t>Cueva/PF</t>
  </si>
  <si>
    <t>Elaboracion de documento de negocio</t>
  </si>
  <si>
    <t>Documento de Negocios</t>
  </si>
  <si>
    <t>RP-DN.docx</t>
  </si>
  <si>
    <t>Equipo de desarrollo</t>
  </si>
  <si>
    <t>Definición de requisitos</t>
  </si>
  <si>
    <t>Documento de Elicitación de Requisitos</t>
  </si>
  <si>
    <t>RP-DER.xlsx</t>
  </si>
  <si>
    <t>Cancio/AF</t>
  </si>
  <si>
    <t>Estructuración de proyecto en GitHub</t>
  </si>
  <si>
    <t>-</t>
  </si>
  <si>
    <t xml:space="preserve"> </t>
  </si>
  <si>
    <t>Especificar Requisito 1 - Reportar suceso</t>
  </si>
  <si>
    <t>Documento de Especificacion de Requisito 1</t>
  </si>
  <si>
    <t>RP-DER1.docx</t>
  </si>
  <si>
    <t>RP-DER1</t>
  </si>
  <si>
    <t>Chaco/UX</t>
  </si>
  <si>
    <t>Especificar Requisito 2 - Ver mis reportes</t>
  </si>
  <si>
    <t>Documento de Especificacion de Requisito 2</t>
  </si>
  <si>
    <t>RP-DER2.docx</t>
  </si>
  <si>
    <t>Especificar Requisito 3 - Mostrar mapa de seguridad</t>
  </si>
  <si>
    <t>Documento de Especificacion de Requisito 3</t>
  </si>
  <si>
    <t>RP-DER3.docx</t>
  </si>
  <si>
    <t>Benites/PF</t>
  </si>
  <si>
    <t>Especificar Requisito 4 - Visualizar reportes guardados</t>
  </si>
  <si>
    <t>Documento de Especificacion de Requisito 4</t>
  </si>
  <si>
    <t>RP-DER4.docx</t>
  </si>
  <si>
    <t>Especificar Requisito 5 - Buscar reporte</t>
  </si>
  <si>
    <t>Documento de Especificacion de Requisito 5</t>
  </si>
  <si>
    <t>RP-DER5.docx</t>
  </si>
  <si>
    <t>Velarde/DBA</t>
  </si>
  <si>
    <t>Especificar Requisito 6 - Mostrar contactos seguros</t>
  </si>
  <si>
    <t>Documento de Especificacion de Requisito 6</t>
  </si>
  <si>
    <t>RP-DER6.docx</t>
  </si>
  <si>
    <t>Montes/PB</t>
  </si>
  <si>
    <t>Especificar Requisito 7 - Buscar contacto</t>
  </si>
  <si>
    <t>Documento de Especificacion de Requisito 7</t>
  </si>
  <si>
    <t>RP-DER7.docx</t>
  </si>
  <si>
    <t>Especificar Requisito 8 - Iniciar Denuncia</t>
  </si>
  <si>
    <t>Documento de Especificacion de Requisito 8</t>
  </si>
  <si>
    <t>RP-DER8.docx</t>
  </si>
  <si>
    <t>Lipa/AS</t>
  </si>
  <si>
    <t>Verificación y revisión de documentación</t>
  </si>
  <si>
    <t>Refinamiento de los Requisitos</t>
  </si>
  <si>
    <t>Diseño de Arquitectura</t>
  </si>
  <si>
    <t>Documento de Diseño arquitectónico</t>
  </si>
  <si>
    <t>RP-DDA.docx</t>
  </si>
  <si>
    <t>Diseño UX/UI</t>
  </si>
  <si>
    <t>Documento de Diseño de Interfaz</t>
  </si>
  <si>
    <t>RP-DDI.docx</t>
  </si>
  <si>
    <t>Diseño de Base de datos</t>
  </si>
  <si>
    <t>Documento de Especificacion de la base de datos</t>
  </si>
  <si>
    <t>RP-DEBD.docx</t>
  </si>
  <si>
    <t>Refinamiento de diseño de interfaz</t>
  </si>
  <si>
    <t>Documento de Diseño de interfaz</t>
  </si>
  <si>
    <t>Velarde/PF</t>
  </si>
  <si>
    <t>Sprint Retrospective 1</t>
  </si>
  <si>
    <t>Generar Baseline 01</t>
  </si>
  <si>
    <t>Carpeta Línea Base 01</t>
  </si>
  <si>
    <t>Hito 01</t>
  </si>
  <si>
    <t>Implementación</t>
  </si>
  <si>
    <t>Implementacion de requisito 1 - Reportar suceso</t>
  </si>
  <si>
    <t>Carpeta Código</t>
  </si>
  <si>
    <t>Implementación de requisito 2 -Ver mis reportes</t>
  </si>
  <si>
    <t>Implementación de requisito 3 -Mostrar mapa de  seguridad</t>
  </si>
  <si>
    <t>Implementación de requisito 4 -Visualizar reportes guardados</t>
  </si>
  <si>
    <t>Implementación de requisito 5 -Buscar reporte</t>
  </si>
  <si>
    <t>Implementación de requisito 6 -Mostrar contactos seguros</t>
  </si>
  <si>
    <t>Implementación de requisito 7 -Buscar contacto</t>
  </si>
  <si>
    <t>Implementación de requisito 8 -Iniciar denuncia</t>
  </si>
  <si>
    <t>Sprint Retrospective 2</t>
  </si>
  <si>
    <t>Generar Baseline 02</t>
  </si>
  <si>
    <t>Carpeta Línea Base 02</t>
  </si>
  <si>
    <t>Hito 02</t>
  </si>
  <si>
    <t>Testing</t>
  </si>
  <si>
    <t>Pruebas de Experiencia de Usuario</t>
  </si>
  <si>
    <t>Documento de Protocolo de Pruebas</t>
  </si>
  <si>
    <t>RP-DPP.docx</t>
  </si>
  <si>
    <t>Castillo/QA</t>
  </si>
  <si>
    <t>Pruebas de Funcionalidades</t>
  </si>
  <si>
    <t>Pruebas de Interfaz de usuario</t>
  </si>
  <si>
    <t>Pruebas de Base de Datos</t>
  </si>
  <si>
    <t>Sprint Retrospective 3</t>
  </si>
  <si>
    <t>Generar Baseline 03</t>
  </si>
  <si>
    <t>Carpeta Línea Base 03</t>
  </si>
  <si>
    <t>Hito 03</t>
  </si>
  <si>
    <t>Lanzamiento</t>
  </si>
  <si>
    <t>Preparación para el despliegue</t>
  </si>
  <si>
    <t>Acta de cierre del proyecto</t>
  </si>
  <si>
    <t>RP-ACP.docx</t>
  </si>
  <si>
    <t>Realización de pruebas finales</t>
  </si>
  <si>
    <t>Transferencia del producto</t>
  </si>
  <si>
    <t>Entrega de documentacion de cierre</t>
  </si>
  <si>
    <t>Entrega del Proyecto</t>
  </si>
  <si>
    <t>Hito 1</t>
  </si>
  <si>
    <t>Hito 2</t>
  </si>
  <si>
    <t>Hito 3</t>
  </si>
  <si>
    <t>Tiempo en 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</si>
</sst>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/m/yyyy"/>
    <numFmt numFmtId="166" formatCode="D/M/YYYY"/>
    <numFmt numFmtId="167" formatCode="dd/mm/yy"/>
    <numFmt numFmtId="168" formatCode="d/m/yy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u/>
      <sz val="11.0"/>
      <color rgb="FF0563C1"/>
      <name val="Calibri"/>
    </font>
    <font>
      <sz val="11.0"/>
      <color theme="1"/>
      <name val="Calibri"/>
    </font>
    <font>
      <u/>
      <sz val="11.0"/>
      <color rgb="FF0000FF"/>
      <name val="Calibri"/>
    </font>
    <font/>
    <font>
      <color theme="1"/>
      <name val="Calibri"/>
      <scheme val="minor"/>
    </font>
    <font>
      <u/>
      <sz val="11.0"/>
      <color rgb="FF0563C1"/>
      <name val="Calibri"/>
    </font>
    <font>
      <b/>
      <sz val="11.0"/>
      <color rgb="FF000000"/>
      <name val="Calibri"/>
    </font>
    <font>
      <u/>
      <sz val="11.0"/>
      <color rgb="FF0000FF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horizontal="right"/>
    </xf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5" numFmtId="0" xfId="0" applyBorder="1" applyFont="1"/>
    <xf borderId="1" fillId="0" fontId="6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/>
    </xf>
    <xf borderId="1" fillId="0" fontId="3" numFmtId="0" xfId="0" applyBorder="1" applyFont="1"/>
    <xf borderId="4" fillId="0" fontId="3" numFmtId="0" xfId="0" applyBorder="1" applyFont="1"/>
    <xf borderId="1" fillId="0" fontId="3" numFmtId="0" xfId="0" applyAlignment="1" applyBorder="1" applyFont="1">
      <alignment horizontal="left" readingOrder="0" shrinkToFit="0" wrapText="1"/>
    </xf>
    <xf borderId="5" fillId="0" fontId="3" numFmtId="0" xfId="0" applyBorder="1" applyFont="1"/>
    <xf borderId="4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/>
    </xf>
    <xf borderId="1" fillId="0" fontId="3" numFmtId="164" xfId="0" applyAlignment="1" applyBorder="1" applyFont="1" applyNumberFormat="1">
      <alignment horizontal="left" readingOrder="0"/>
    </xf>
    <xf borderId="3" fillId="0" fontId="3" numFmtId="0" xfId="0" applyBorder="1" applyFont="1"/>
    <xf borderId="1" fillId="0" fontId="3" numFmtId="165" xfId="0" applyAlignment="1" applyBorder="1" applyFont="1" applyNumberFormat="1">
      <alignment horizontal="left" readingOrder="0"/>
    </xf>
    <xf borderId="6" fillId="0" fontId="3" numFmtId="0" xfId="0" applyBorder="1" applyFont="1"/>
    <xf borderId="7" fillId="0" fontId="3" numFmtId="0" xfId="0" applyAlignment="1" applyBorder="1" applyFont="1">
      <alignment readingOrder="0"/>
    </xf>
    <xf borderId="8" fillId="0" fontId="5" numFmtId="0" xfId="0" applyBorder="1" applyFont="1"/>
    <xf borderId="0" fillId="0" fontId="3" numFmtId="0" xfId="0" applyAlignment="1" applyFont="1">
      <alignment horizontal="right"/>
    </xf>
    <xf borderId="0" fillId="0" fontId="3" numFmtId="165" xfId="0" applyAlignment="1" applyFont="1" applyNumberFormat="1">
      <alignment horizontal="left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horizontal="left" readingOrder="0" shrinkToFit="0" vertical="center" wrapText="1"/>
    </xf>
    <xf borderId="4" fillId="2" fontId="1" numFmtId="0" xfId="0" applyAlignment="1" applyBorder="1" applyFont="1">
      <alignment horizontal="center"/>
    </xf>
    <xf borderId="2" fillId="0" fontId="5" numFmtId="0" xfId="0" applyBorder="1" applyFont="1"/>
    <xf borderId="1" fillId="2" fontId="1" numFmtId="0" xfId="0" applyAlignment="1" applyBorder="1" applyFont="1">
      <alignment horizontal="center"/>
    </xf>
    <xf borderId="6" fillId="0" fontId="3" numFmtId="0" xfId="0" applyAlignment="1" applyBorder="1" applyFont="1">
      <alignment horizontal="center" vertical="center"/>
    </xf>
    <xf borderId="1" fillId="0" fontId="1" numFmtId="0" xfId="0" applyBorder="1" applyFont="1"/>
    <xf borderId="1" fillId="0" fontId="7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1" fillId="0" fontId="3" numFmtId="166" xfId="0" applyAlignment="1" applyBorder="1" applyFont="1" applyNumberFormat="1">
      <alignment horizontal="center"/>
    </xf>
    <xf borderId="1" fillId="0" fontId="3" numFmtId="166" xfId="0" applyAlignment="1" applyBorder="1" applyFont="1" applyNumberFormat="1">
      <alignment readingOrder="0"/>
    </xf>
    <xf borderId="1" fillId="0" fontId="3" numFmtId="10" xfId="0" applyAlignment="1" applyBorder="1" applyFont="1" applyNumberFormat="1">
      <alignment readingOrder="0"/>
    </xf>
    <xf borderId="9" fillId="0" fontId="5" numFmtId="0" xfId="0" applyBorder="1" applyFont="1"/>
    <xf borderId="1" fillId="0" fontId="1" numFmtId="0" xfId="0" applyAlignment="1" applyBorder="1" applyFont="1">
      <alignment readingOrder="0"/>
    </xf>
    <xf borderId="1" fillId="0" fontId="3" numFmtId="166" xfId="0" applyBorder="1" applyFont="1" applyNumberFormat="1"/>
    <xf borderId="1" fillId="0" fontId="8" numFmtId="0" xfId="0" applyAlignment="1" applyBorder="1" applyFont="1">
      <alignment readingOrder="0" shrinkToFit="0" wrapText="0"/>
    </xf>
    <xf borderId="1" fillId="3" fontId="3" numFmtId="0" xfId="0" applyAlignment="1" applyBorder="1" applyFill="1" applyFont="1">
      <alignment readingOrder="0"/>
    </xf>
    <xf borderId="1" fillId="3" fontId="3" numFmtId="0" xfId="0" applyAlignment="1" applyBorder="1" applyFont="1">
      <alignment horizontal="center" readingOrder="0"/>
    </xf>
    <xf borderId="1" fillId="3" fontId="3" numFmtId="166" xfId="0" applyAlignment="1" applyBorder="1" applyFont="1" applyNumberFormat="1">
      <alignment horizontal="center"/>
    </xf>
    <xf borderId="1" fillId="3" fontId="9" numFmtId="0" xfId="0" applyAlignment="1" applyBorder="1" applyFont="1">
      <alignment horizontal="center" readingOrder="0"/>
    </xf>
    <xf borderId="1" fillId="0" fontId="3" numFmtId="10" xfId="0" applyBorder="1" applyFont="1" applyNumberFormat="1"/>
    <xf borderId="5" fillId="0" fontId="5" numFmtId="0" xfId="0" applyBorder="1" applyFont="1"/>
    <xf borderId="1" fillId="4" fontId="1" numFmtId="0" xfId="0" applyBorder="1" applyFill="1" applyFont="1"/>
    <xf borderId="1" fillId="4" fontId="3" numFmtId="0" xfId="0" applyBorder="1" applyFont="1"/>
    <xf borderId="1" fillId="2" fontId="1" numFmtId="0" xfId="0" applyBorder="1" applyFont="1"/>
    <xf borderId="1" fillId="0" fontId="3" numFmtId="0" xfId="0" applyAlignment="1" applyBorder="1" applyFont="1">
      <alignment horizontal="center"/>
    </xf>
    <xf borderId="1" fillId="4" fontId="10" numFmtId="166" xfId="0" applyAlignment="1" applyBorder="1" applyFont="1" applyNumberFormat="1">
      <alignment horizontal="center"/>
    </xf>
    <xf borderId="1" fillId="4" fontId="10" numFmtId="166" xfId="0" applyAlignment="1" applyBorder="1" applyFont="1" applyNumberFormat="1">
      <alignment horizontal="right"/>
    </xf>
    <xf borderId="6" fillId="0" fontId="3" numFmtId="0" xfId="0" applyAlignment="1" applyBorder="1" applyFont="1">
      <alignment horizontal="center" readingOrder="0" vertical="center"/>
    </xf>
    <xf borderId="1" fillId="4" fontId="8" numFmtId="0" xfId="0" applyAlignment="1" applyBorder="1" applyFont="1">
      <alignment horizontal="left" readingOrder="0"/>
    </xf>
    <xf borderId="1" fillId="4" fontId="8" numFmtId="0" xfId="0" applyAlignment="1" applyBorder="1" applyFont="1">
      <alignment horizontal="left"/>
    </xf>
    <xf borderId="1" fillId="5" fontId="1" numFmtId="0" xfId="0" applyAlignment="1" applyBorder="1" applyFill="1" applyFont="1">
      <alignment horizontal="center"/>
    </xf>
    <xf borderId="1" fillId="2" fontId="1" numFmtId="167" xfId="0" applyAlignment="1" applyBorder="1" applyFont="1" applyNumberFormat="1">
      <alignment horizontal="center"/>
    </xf>
    <xf borderId="1" fillId="2" fontId="1" numFmtId="168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verx18/Reporta-PE.git" TargetMode="External"/><Relationship Id="rId2" Type="http://schemas.openxmlformats.org/officeDocument/2006/relationships/hyperlink" Target="https://docs.google.com/document/d/1yfjSu9mXXpKOSHQp-5isfrF8kg1SsXEjbPDWf8ipzPY/edit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59.57"/>
    <col customWidth="1" min="3" max="3" width="44.86"/>
    <col customWidth="1" min="4" max="5" width="15.14"/>
    <col customWidth="1" min="6" max="6" width="24.86"/>
    <col customWidth="1" min="7" max="7" width="19.86"/>
    <col customWidth="1" min="8" max="8" width="19.14"/>
    <col customWidth="1" min="9" max="9" width="13.71"/>
    <col customWidth="1" min="10" max="10" width="12.57"/>
    <col customWidth="1" min="11" max="11" width="13.86"/>
  </cols>
  <sheetData>
    <row r="1">
      <c r="B1" s="1" t="s">
        <v>0</v>
      </c>
    </row>
    <row r="2">
      <c r="B2" s="2"/>
      <c r="C2" s="2"/>
    </row>
    <row r="3">
      <c r="B3" s="3" t="s">
        <v>1</v>
      </c>
      <c r="C3" s="4" t="s">
        <v>2</v>
      </c>
      <c r="F3" s="5" t="s">
        <v>3</v>
      </c>
      <c r="G3" s="6" t="s">
        <v>4</v>
      </c>
      <c r="H3" s="7"/>
      <c r="I3" s="8" t="s">
        <v>5</v>
      </c>
    </row>
    <row r="4">
      <c r="B4" s="3" t="s">
        <v>6</v>
      </c>
      <c r="C4" s="9">
        <v>8.0</v>
      </c>
      <c r="F4" s="10" t="s">
        <v>7</v>
      </c>
      <c r="G4" s="11" t="s">
        <v>8</v>
      </c>
      <c r="H4" s="7"/>
      <c r="I4" s="8" t="s">
        <v>9</v>
      </c>
    </row>
    <row r="5">
      <c r="B5" s="3" t="s">
        <v>10</v>
      </c>
      <c r="C5" s="12" t="s">
        <v>11</v>
      </c>
      <c r="F5" s="13" t="s">
        <v>12</v>
      </c>
      <c r="G5" s="14" t="s">
        <v>13</v>
      </c>
      <c r="H5" s="7"/>
      <c r="I5" s="8" t="s">
        <v>14</v>
      </c>
    </row>
    <row r="6">
      <c r="B6" s="3" t="s">
        <v>15</v>
      </c>
      <c r="C6" s="15" t="s">
        <v>16</v>
      </c>
      <c r="F6" s="13" t="s">
        <v>17</v>
      </c>
      <c r="G6" s="11" t="s">
        <v>18</v>
      </c>
      <c r="H6" s="7"/>
      <c r="I6" s="8" t="s">
        <v>19</v>
      </c>
    </row>
    <row r="7">
      <c r="B7" s="3" t="s">
        <v>20</v>
      </c>
      <c r="C7" s="16">
        <v>45393.0</v>
      </c>
      <c r="F7" s="10" t="s">
        <v>21</v>
      </c>
      <c r="G7" s="11" t="s">
        <v>22</v>
      </c>
      <c r="H7" s="17"/>
      <c r="I7" s="8" t="s">
        <v>23</v>
      </c>
    </row>
    <row r="8">
      <c r="B8" s="3" t="s">
        <v>24</v>
      </c>
      <c r="C8" s="18">
        <v>45456.0</v>
      </c>
      <c r="F8" s="19" t="s">
        <v>25</v>
      </c>
      <c r="G8" s="20" t="s">
        <v>26</v>
      </c>
      <c r="H8" s="21"/>
      <c r="I8" s="8" t="s">
        <v>27</v>
      </c>
    </row>
    <row r="9">
      <c r="B9" s="22"/>
      <c r="C9" s="23"/>
      <c r="F9" s="24" t="s">
        <v>28</v>
      </c>
      <c r="G9" s="25" t="s">
        <v>29</v>
      </c>
      <c r="H9" s="21"/>
      <c r="I9" s="8" t="s">
        <v>30</v>
      </c>
    </row>
    <row r="10">
      <c r="B10" s="22"/>
      <c r="C10" s="23"/>
      <c r="F10" s="5" t="s">
        <v>31</v>
      </c>
      <c r="G10" s="14" t="s">
        <v>22</v>
      </c>
      <c r="H10" s="7"/>
      <c r="I10" s="8" t="s">
        <v>23</v>
      </c>
    </row>
    <row r="12">
      <c r="F12" s="26" t="s">
        <v>32</v>
      </c>
      <c r="G12" s="27"/>
      <c r="H12" s="7"/>
    </row>
    <row r="13">
      <c r="A13" s="28" t="s">
        <v>33</v>
      </c>
      <c r="B13" s="28" t="s">
        <v>34</v>
      </c>
      <c r="C13" s="28" t="s">
        <v>35</v>
      </c>
      <c r="D13" s="28" t="s">
        <v>36</v>
      </c>
      <c r="E13" s="28" t="s">
        <v>37</v>
      </c>
      <c r="F13" s="28" t="s">
        <v>38</v>
      </c>
      <c r="G13" s="28" t="s">
        <v>39</v>
      </c>
      <c r="H13" s="28" t="s">
        <v>40</v>
      </c>
      <c r="I13" s="28" t="s">
        <v>41</v>
      </c>
      <c r="J13" s="28" t="s">
        <v>42</v>
      </c>
      <c r="K13" s="28" t="s">
        <v>43</v>
      </c>
    </row>
    <row r="14">
      <c r="A14" s="29" t="s">
        <v>44</v>
      </c>
      <c r="B14" s="30" t="s">
        <v>45</v>
      </c>
      <c r="C14" s="10" t="s">
        <v>46</v>
      </c>
      <c r="D14" s="5" t="s">
        <v>47</v>
      </c>
      <c r="E14" s="31"/>
      <c r="F14" s="32" t="s">
        <v>48</v>
      </c>
      <c r="H14" s="33"/>
      <c r="I14" s="34">
        <v>45393.0</v>
      </c>
      <c r="J14" s="34">
        <v>45398.0</v>
      </c>
      <c r="K14" s="35">
        <v>1.0</v>
      </c>
    </row>
    <row r="15">
      <c r="A15" s="36"/>
      <c r="B15" s="37" t="s">
        <v>49</v>
      </c>
      <c r="C15" s="5" t="s">
        <v>50</v>
      </c>
      <c r="D15" s="5" t="s">
        <v>51</v>
      </c>
      <c r="E15" s="31"/>
      <c r="F15" s="32" t="s">
        <v>48</v>
      </c>
      <c r="G15" s="32" t="s">
        <v>52</v>
      </c>
      <c r="H15" s="33"/>
      <c r="I15" s="34">
        <v>45393.0</v>
      </c>
      <c r="J15" s="34">
        <v>45398.0</v>
      </c>
      <c r="K15" s="35">
        <v>1.0</v>
      </c>
    </row>
    <row r="16">
      <c r="A16" s="36"/>
      <c r="B16" s="37" t="s">
        <v>53</v>
      </c>
      <c r="C16" s="5" t="s">
        <v>54</v>
      </c>
      <c r="D16" s="5" t="s">
        <v>55</v>
      </c>
      <c r="E16" s="31"/>
      <c r="F16" s="32" t="s">
        <v>56</v>
      </c>
      <c r="G16" s="33"/>
      <c r="H16" s="33"/>
      <c r="I16" s="34">
        <v>45399.0</v>
      </c>
      <c r="J16" s="34">
        <v>45400.0</v>
      </c>
      <c r="K16" s="35">
        <v>1.0</v>
      </c>
    </row>
    <row r="17">
      <c r="A17" s="36"/>
      <c r="B17" s="37" t="s">
        <v>57</v>
      </c>
      <c r="C17" s="10" t="s">
        <v>58</v>
      </c>
      <c r="D17" s="5" t="s">
        <v>59</v>
      </c>
      <c r="E17" s="32"/>
      <c r="F17" s="32" t="s">
        <v>60</v>
      </c>
      <c r="G17" s="32"/>
      <c r="H17" s="32"/>
      <c r="I17" s="34">
        <v>45403.0</v>
      </c>
      <c r="J17" s="38">
        <f>I17+1</f>
        <v>45404</v>
      </c>
      <c r="K17" s="35">
        <v>1.0</v>
      </c>
    </row>
    <row r="18">
      <c r="A18" s="36"/>
      <c r="B18" s="39" t="s">
        <v>61</v>
      </c>
      <c r="C18" s="40" t="s">
        <v>62</v>
      </c>
      <c r="D18" s="40"/>
      <c r="E18" s="40"/>
      <c r="F18" s="41" t="s">
        <v>52</v>
      </c>
      <c r="G18" s="41" t="s">
        <v>63</v>
      </c>
      <c r="H18" s="42"/>
      <c r="I18" s="34">
        <v>45404.0</v>
      </c>
      <c r="J18" s="34">
        <v>45407.0</v>
      </c>
      <c r="K18" s="35">
        <v>1.0</v>
      </c>
    </row>
    <row r="19">
      <c r="A19" s="36"/>
      <c r="B19" s="39" t="s">
        <v>64</v>
      </c>
      <c r="C19" s="40" t="s">
        <v>65</v>
      </c>
      <c r="D19" s="40" t="s">
        <v>66</v>
      </c>
      <c r="E19" s="43" t="s">
        <v>67</v>
      </c>
      <c r="F19" s="41" t="s">
        <v>68</v>
      </c>
      <c r="G19" s="41"/>
      <c r="H19" s="42"/>
      <c r="I19" s="34">
        <v>45404.0</v>
      </c>
      <c r="J19" s="34">
        <v>45410.0</v>
      </c>
      <c r="K19" s="35">
        <v>1.0</v>
      </c>
    </row>
    <row r="20">
      <c r="A20" s="36"/>
      <c r="B20" s="39" t="s">
        <v>69</v>
      </c>
      <c r="C20" s="40" t="s">
        <v>70</v>
      </c>
      <c r="D20" s="40" t="s">
        <v>71</v>
      </c>
      <c r="E20" s="40"/>
      <c r="F20" s="41" t="s">
        <v>52</v>
      </c>
      <c r="G20" s="41"/>
      <c r="H20" s="42"/>
      <c r="I20" s="34">
        <v>45404.0</v>
      </c>
      <c r="J20" s="34">
        <v>45410.0</v>
      </c>
      <c r="K20" s="35">
        <v>1.0</v>
      </c>
    </row>
    <row r="21">
      <c r="A21" s="36"/>
      <c r="B21" s="39" t="s">
        <v>72</v>
      </c>
      <c r="C21" s="40" t="s">
        <v>73</v>
      </c>
      <c r="D21" s="40" t="s">
        <v>74</v>
      </c>
      <c r="E21" s="40"/>
      <c r="F21" s="41" t="s">
        <v>75</v>
      </c>
      <c r="G21" s="41"/>
      <c r="H21" s="42"/>
      <c r="I21" s="34">
        <v>45404.0</v>
      </c>
      <c r="J21" s="34">
        <v>45410.0</v>
      </c>
      <c r="K21" s="35">
        <v>1.0</v>
      </c>
    </row>
    <row r="22">
      <c r="A22" s="36"/>
      <c r="B22" s="39" t="s">
        <v>76</v>
      </c>
      <c r="C22" s="40" t="s">
        <v>77</v>
      </c>
      <c r="D22" s="40" t="s">
        <v>78</v>
      </c>
      <c r="E22" s="40"/>
      <c r="F22" s="41" t="s">
        <v>60</v>
      </c>
      <c r="G22" s="41"/>
      <c r="H22" s="42"/>
      <c r="I22" s="34">
        <v>45404.0</v>
      </c>
      <c r="J22" s="34">
        <v>45410.0</v>
      </c>
      <c r="K22" s="35">
        <v>1.0</v>
      </c>
    </row>
    <row r="23">
      <c r="A23" s="36"/>
      <c r="B23" s="39" t="s">
        <v>79</v>
      </c>
      <c r="C23" s="40" t="s">
        <v>80</v>
      </c>
      <c r="D23" s="40" t="s">
        <v>81</v>
      </c>
      <c r="E23" s="40"/>
      <c r="F23" s="41" t="s">
        <v>82</v>
      </c>
      <c r="G23" s="41"/>
      <c r="H23" s="42"/>
      <c r="I23" s="34">
        <v>45404.0</v>
      </c>
      <c r="J23" s="34">
        <v>45410.0</v>
      </c>
      <c r="K23" s="35">
        <v>1.0</v>
      </c>
    </row>
    <row r="24">
      <c r="A24" s="36"/>
      <c r="B24" s="39" t="s">
        <v>83</v>
      </c>
      <c r="C24" s="40" t="s">
        <v>84</v>
      </c>
      <c r="D24" s="40" t="s">
        <v>85</v>
      </c>
      <c r="E24" s="40"/>
      <c r="F24" s="41" t="s">
        <v>86</v>
      </c>
      <c r="G24" s="41"/>
      <c r="H24" s="42"/>
      <c r="I24" s="34">
        <v>45404.0</v>
      </c>
      <c r="J24" s="34">
        <v>45410.0</v>
      </c>
      <c r="K24" s="35">
        <v>1.0</v>
      </c>
    </row>
    <row r="25">
      <c r="A25" s="36"/>
      <c r="B25" s="39" t="s">
        <v>87</v>
      </c>
      <c r="C25" s="40" t="s">
        <v>88</v>
      </c>
      <c r="D25" s="40" t="s">
        <v>89</v>
      </c>
      <c r="E25" s="40"/>
      <c r="F25" s="41" t="s">
        <v>48</v>
      </c>
      <c r="G25" s="41"/>
      <c r="H25" s="42"/>
      <c r="I25" s="34">
        <v>45404.0</v>
      </c>
      <c r="J25" s="34">
        <v>45410.0</v>
      </c>
      <c r="K25" s="35">
        <v>1.0</v>
      </c>
    </row>
    <row r="26">
      <c r="A26" s="36"/>
      <c r="B26" s="39" t="s">
        <v>90</v>
      </c>
      <c r="C26" s="40" t="s">
        <v>91</v>
      </c>
      <c r="D26" s="40" t="s">
        <v>92</v>
      </c>
      <c r="E26" s="40"/>
      <c r="F26" s="41" t="s">
        <v>93</v>
      </c>
      <c r="G26" s="41"/>
      <c r="H26" s="42"/>
      <c r="I26" s="34">
        <v>45404.0</v>
      </c>
      <c r="J26" s="34">
        <v>45410.0</v>
      </c>
      <c r="K26" s="35">
        <v>1.0</v>
      </c>
    </row>
    <row r="27">
      <c r="A27" s="36"/>
      <c r="B27" s="30" t="s">
        <v>94</v>
      </c>
      <c r="C27" s="5" t="s">
        <v>62</v>
      </c>
      <c r="D27" s="10" t="s">
        <v>62</v>
      </c>
      <c r="E27" s="10"/>
      <c r="F27" s="32" t="s">
        <v>48</v>
      </c>
      <c r="G27" s="32"/>
      <c r="H27" s="33"/>
      <c r="I27" s="38">
        <f>J17</f>
        <v>45404</v>
      </c>
      <c r="J27" s="34">
        <v>45410.0</v>
      </c>
      <c r="K27" s="35">
        <v>1.0</v>
      </c>
    </row>
    <row r="28">
      <c r="A28" s="36"/>
      <c r="B28" s="30" t="s">
        <v>95</v>
      </c>
      <c r="C28" s="10" t="s">
        <v>58</v>
      </c>
      <c r="D28" s="5" t="s">
        <v>59</v>
      </c>
      <c r="E28" s="10"/>
      <c r="F28" s="32" t="s">
        <v>56</v>
      </c>
      <c r="G28" s="32"/>
      <c r="H28" s="33"/>
      <c r="I28" s="38">
        <f>J27</f>
        <v>45410</v>
      </c>
      <c r="J28" s="38">
        <f>I28+5</f>
        <v>45415</v>
      </c>
      <c r="K28" s="44">
        <v>0.0</v>
      </c>
    </row>
    <row r="29">
      <c r="A29" s="36"/>
      <c r="B29" s="30" t="s">
        <v>96</v>
      </c>
      <c r="C29" s="5" t="s">
        <v>97</v>
      </c>
      <c r="D29" s="5" t="s">
        <v>98</v>
      </c>
      <c r="E29" s="10"/>
      <c r="F29" s="32" t="s">
        <v>93</v>
      </c>
      <c r="G29" s="32" t="s">
        <v>82</v>
      </c>
      <c r="H29" s="32" t="s">
        <v>52</v>
      </c>
      <c r="I29" s="38">
        <f>J27+1</f>
        <v>45411</v>
      </c>
      <c r="J29" s="38">
        <f t="shared" ref="J29:J30" si="1">I29+3</f>
        <v>45414</v>
      </c>
      <c r="K29" s="44">
        <v>0.0</v>
      </c>
    </row>
    <row r="30" ht="15.75" customHeight="1">
      <c r="A30" s="36"/>
      <c r="B30" s="30" t="s">
        <v>99</v>
      </c>
      <c r="C30" s="5" t="s">
        <v>100</v>
      </c>
      <c r="D30" s="5" t="s">
        <v>101</v>
      </c>
      <c r="E30" s="10"/>
      <c r="F30" s="32" t="s">
        <v>68</v>
      </c>
      <c r="G30" s="32" t="s">
        <v>75</v>
      </c>
      <c r="H30" s="32" t="s">
        <v>52</v>
      </c>
      <c r="I30" s="38">
        <f>J27+1</f>
        <v>45411</v>
      </c>
      <c r="J30" s="38">
        <f t="shared" si="1"/>
        <v>45414</v>
      </c>
      <c r="K30" s="44">
        <v>0.0</v>
      </c>
    </row>
    <row r="31" ht="15.75" customHeight="1">
      <c r="A31" s="36"/>
      <c r="B31" s="37" t="s">
        <v>102</v>
      </c>
      <c r="C31" s="5" t="s">
        <v>103</v>
      </c>
      <c r="D31" s="5" t="s">
        <v>104</v>
      </c>
      <c r="E31" s="10"/>
      <c r="F31" s="32" t="s">
        <v>82</v>
      </c>
      <c r="G31" s="33"/>
      <c r="H31" s="33"/>
      <c r="I31" s="38">
        <f>J27+1</f>
        <v>45411</v>
      </c>
      <c r="J31" s="38">
        <f>I31+4</f>
        <v>45415</v>
      </c>
      <c r="K31" s="44">
        <v>0.0</v>
      </c>
    </row>
    <row r="32" ht="15.75" customHeight="1">
      <c r="A32" s="36"/>
      <c r="B32" s="30" t="s">
        <v>105</v>
      </c>
      <c r="C32" s="5" t="s">
        <v>106</v>
      </c>
      <c r="D32" s="5" t="s">
        <v>101</v>
      </c>
      <c r="E32" s="10"/>
      <c r="F32" s="32" t="s">
        <v>68</v>
      </c>
      <c r="G32" s="32" t="s">
        <v>107</v>
      </c>
      <c r="H32" s="32" t="s">
        <v>52</v>
      </c>
      <c r="I32" s="38">
        <f>J31+3</f>
        <v>45418</v>
      </c>
      <c r="J32" s="38">
        <f>I32+3</f>
        <v>45421</v>
      </c>
      <c r="K32" s="44">
        <v>0.0</v>
      </c>
    </row>
    <row r="33" ht="15.75" customHeight="1">
      <c r="A33" s="36"/>
      <c r="B33" s="30" t="s">
        <v>108</v>
      </c>
      <c r="C33" s="10" t="s">
        <v>62</v>
      </c>
      <c r="D33" s="10" t="s">
        <v>62</v>
      </c>
      <c r="E33" s="10"/>
      <c r="F33" s="32" t="s">
        <v>56</v>
      </c>
      <c r="G33" s="33"/>
      <c r="H33" s="33"/>
      <c r="I33" s="38">
        <f t="shared" ref="I33:I34" si="2">J32</f>
        <v>45421</v>
      </c>
      <c r="J33" s="38">
        <f t="shared" ref="J33:J34" si="3">I33</f>
        <v>45421</v>
      </c>
      <c r="K33" s="44">
        <v>0.0</v>
      </c>
    </row>
    <row r="34" ht="15.75" customHeight="1">
      <c r="A34" s="45"/>
      <c r="B34" s="46" t="s">
        <v>109</v>
      </c>
      <c r="C34" s="47" t="s">
        <v>110</v>
      </c>
      <c r="D34" s="46" t="s">
        <v>62</v>
      </c>
      <c r="E34" s="46"/>
      <c r="F34" s="32" t="s">
        <v>48</v>
      </c>
      <c r="G34" s="33"/>
      <c r="H34" s="33"/>
      <c r="I34" s="38">
        <f t="shared" si="2"/>
        <v>45421</v>
      </c>
      <c r="J34" s="38">
        <f t="shared" si="3"/>
        <v>45421</v>
      </c>
      <c r="K34" s="44">
        <v>0.0</v>
      </c>
    </row>
    <row r="35" ht="15.75" customHeight="1">
      <c r="A35" s="26" t="s">
        <v>111</v>
      </c>
      <c r="B35" s="27"/>
      <c r="C35" s="27"/>
      <c r="D35" s="27"/>
      <c r="E35" s="27"/>
      <c r="F35" s="27"/>
      <c r="G35" s="27"/>
      <c r="H35" s="7"/>
      <c r="I35" s="48"/>
      <c r="J35" s="48"/>
      <c r="K35" s="48"/>
    </row>
    <row r="36" ht="15.75" customHeight="1">
      <c r="A36" s="29" t="s">
        <v>112</v>
      </c>
      <c r="B36" s="37" t="s">
        <v>113</v>
      </c>
      <c r="C36" s="10" t="s">
        <v>114</v>
      </c>
      <c r="D36" s="10" t="s">
        <v>62</v>
      </c>
      <c r="E36" s="10"/>
      <c r="F36" s="32" t="s">
        <v>68</v>
      </c>
      <c r="G36" s="32"/>
      <c r="H36" s="32"/>
      <c r="I36" s="38">
        <f>J34+1</f>
        <v>45422</v>
      </c>
      <c r="J36" s="38">
        <f>I36+6</f>
        <v>45428</v>
      </c>
      <c r="K36" s="44">
        <v>0.0</v>
      </c>
    </row>
    <row r="37" ht="15.75" customHeight="1">
      <c r="A37" s="36"/>
      <c r="B37" s="37" t="s">
        <v>115</v>
      </c>
      <c r="C37" s="10" t="s">
        <v>114</v>
      </c>
      <c r="D37" s="10" t="s">
        <v>62</v>
      </c>
      <c r="E37" s="10"/>
      <c r="F37" s="32" t="s">
        <v>52</v>
      </c>
      <c r="G37" s="32"/>
      <c r="H37" s="32"/>
      <c r="I37" s="38">
        <f>J34+1</f>
        <v>45422</v>
      </c>
      <c r="J37" s="38">
        <f>I37+10</f>
        <v>45432</v>
      </c>
      <c r="K37" s="44">
        <v>0.0</v>
      </c>
    </row>
    <row r="38" ht="15.75" customHeight="1">
      <c r="A38" s="36"/>
      <c r="B38" s="37" t="s">
        <v>116</v>
      </c>
      <c r="C38" s="10" t="s">
        <v>114</v>
      </c>
      <c r="D38" s="10" t="s">
        <v>62</v>
      </c>
      <c r="E38" s="10"/>
      <c r="F38" s="32" t="s">
        <v>75</v>
      </c>
      <c r="G38" s="32"/>
      <c r="H38" s="33"/>
      <c r="I38" s="38">
        <f>I36+3</f>
        <v>45425</v>
      </c>
      <c r="J38" s="38">
        <f>I38+4</f>
        <v>45429</v>
      </c>
      <c r="K38" s="44">
        <v>0.0</v>
      </c>
    </row>
    <row r="39" ht="15.75" customHeight="1">
      <c r="A39" s="36"/>
      <c r="B39" s="37" t="s">
        <v>117</v>
      </c>
      <c r="C39" s="10" t="s">
        <v>114</v>
      </c>
      <c r="D39" s="10" t="s">
        <v>62</v>
      </c>
      <c r="E39" s="10"/>
      <c r="F39" s="32" t="s">
        <v>60</v>
      </c>
      <c r="G39" s="32"/>
      <c r="H39" s="49"/>
      <c r="I39" s="38">
        <f>J34+1</f>
        <v>45422</v>
      </c>
      <c r="J39" s="38">
        <f>I39+4</f>
        <v>45426</v>
      </c>
      <c r="K39" s="44">
        <v>0.0</v>
      </c>
    </row>
    <row r="40" ht="15.75" customHeight="1">
      <c r="A40" s="36"/>
      <c r="B40" s="37" t="s">
        <v>118</v>
      </c>
      <c r="C40" s="10" t="s">
        <v>114</v>
      </c>
      <c r="D40" s="10" t="s">
        <v>62</v>
      </c>
      <c r="E40" s="10"/>
      <c r="F40" s="32" t="s">
        <v>107</v>
      </c>
      <c r="G40" s="32"/>
      <c r="H40" s="33"/>
      <c r="I40" s="38">
        <f t="shared" ref="I40:I41" si="4">J39</f>
        <v>45426</v>
      </c>
      <c r="J40" s="38">
        <f>I40+5</f>
        <v>45431</v>
      </c>
      <c r="K40" s="44">
        <v>0.0</v>
      </c>
    </row>
    <row r="41" ht="15.75" customHeight="1">
      <c r="A41" s="36"/>
      <c r="B41" s="37" t="s">
        <v>119</v>
      </c>
      <c r="C41" s="10" t="s">
        <v>114</v>
      </c>
      <c r="D41" s="10" t="s">
        <v>62</v>
      </c>
      <c r="E41" s="10"/>
      <c r="F41" s="32" t="s">
        <v>93</v>
      </c>
      <c r="G41" s="32"/>
      <c r="H41" s="33"/>
      <c r="I41" s="38">
        <f t="shared" si="4"/>
        <v>45431</v>
      </c>
      <c r="J41" s="38">
        <f>I41+7</f>
        <v>45438</v>
      </c>
      <c r="K41" s="44">
        <v>0.0</v>
      </c>
    </row>
    <row r="42" ht="15.75" customHeight="1">
      <c r="A42" s="36"/>
      <c r="B42" s="37" t="s">
        <v>120</v>
      </c>
      <c r="C42" s="10" t="s">
        <v>114</v>
      </c>
      <c r="D42" s="10" t="s">
        <v>62</v>
      </c>
      <c r="E42" s="10"/>
      <c r="F42" s="32" t="s">
        <v>48</v>
      </c>
      <c r="G42" s="32"/>
      <c r="H42" s="49"/>
      <c r="I42" s="38">
        <f>I41+3</f>
        <v>45434</v>
      </c>
      <c r="J42" s="38">
        <f>I42+6</f>
        <v>45440</v>
      </c>
      <c r="K42" s="44">
        <v>0.0</v>
      </c>
    </row>
    <row r="43" ht="15.75" customHeight="1">
      <c r="A43" s="36"/>
      <c r="B43" s="37" t="s">
        <v>121</v>
      </c>
      <c r="C43" s="10" t="s">
        <v>114</v>
      </c>
      <c r="D43" s="10" t="s">
        <v>62</v>
      </c>
      <c r="E43" s="10"/>
      <c r="F43" s="32" t="s">
        <v>93</v>
      </c>
      <c r="G43" s="32"/>
      <c r="H43" s="32"/>
      <c r="I43" s="38">
        <f>J42+1</f>
        <v>45441</v>
      </c>
      <c r="J43" s="38">
        <f>I43+4</f>
        <v>45445</v>
      </c>
      <c r="K43" s="44">
        <v>0.0</v>
      </c>
    </row>
    <row r="44" ht="15.75" customHeight="1">
      <c r="A44" s="36"/>
      <c r="B44" s="30" t="s">
        <v>122</v>
      </c>
      <c r="C44" s="10" t="s">
        <v>62</v>
      </c>
      <c r="D44" s="10" t="s">
        <v>62</v>
      </c>
      <c r="E44" s="10"/>
      <c r="F44" s="32" t="s">
        <v>56</v>
      </c>
      <c r="G44" s="33"/>
      <c r="H44" s="33"/>
      <c r="I44" s="38">
        <f>J43+1</f>
        <v>45446</v>
      </c>
      <c r="J44" s="38">
        <f>I44+2</f>
        <v>45448</v>
      </c>
      <c r="K44" s="44">
        <v>0.0</v>
      </c>
    </row>
    <row r="45" ht="15.75" customHeight="1">
      <c r="A45" s="45"/>
      <c r="B45" s="46" t="s">
        <v>123</v>
      </c>
      <c r="C45" s="47" t="s">
        <v>124</v>
      </c>
      <c r="D45" s="47" t="s">
        <v>62</v>
      </c>
      <c r="E45" s="46"/>
      <c r="F45" s="32" t="s">
        <v>48</v>
      </c>
      <c r="G45" s="50"/>
      <c r="H45" s="50"/>
      <c r="I45" s="51">
        <f>J44+1</f>
        <v>45449</v>
      </c>
      <c r="J45" s="51">
        <f>I45</f>
        <v>45449</v>
      </c>
      <c r="K45" s="44">
        <v>0.0</v>
      </c>
    </row>
    <row r="46" ht="15.75" customHeight="1">
      <c r="A46" s="26" t="s">
        <v>125</v>
      </c>
      <c r="B46" s="27"/>
      <c r="C46" s="27"/>
      <c r="D46" s="27"/>
      <c r="E46" s="27"/>
      <c r="F46" s="27"/>
      <c r="G46" s="27"/>
      <c r="H46" s="7"/>
      <c r="I46" s="48"/>
      <c r="J46" s="48"/>
      <c r="K46" s="48"/>
    </row>
    <row r="47" ht="15.75" customHeight="1">
      <c r="A47" s="52" t="s">
        <v>126</v>
      </c>
      <c r="B47" s="30" t="s">
        <v>127</v>
      </c>
      <c r="C47" s="10" t="s">
        <v>128</v>
      </c>
      <c r="D47" s="5" t="s">
        <v>129</v>
      </c>
      <c r="E47" s="10"/>
      <c r="F47" s="32" t="s">
        <v>130</v>
      </c>
      <c r="G47" s="32" t="s">
        <v>68</v>
      </c>
      <c r="H47" s="50"/>
      <c r="I47" s="51">
        <f>J45+1</f>
        <v>45450</v>
      </c>
      <c r="J47" s="51">
        <f>I47</f>
        <v>45450</v>
      </c>
      <c r="K47" s="44">
        <v>0.0</v>
      </c>
    </row>
    <row r="48" ht="15.75" customHeight="1">
      <c r="A48" s="36"/>
      <c r="B48" s="37" t="s">
        <v>131</v>
      </c>
      <c r="C48" s="10" t="s">
        <v>128</v>
      </c>
      <c r="D48" s="5" t="s">
        <v>129</v>
      </c>
      <c r="E48" s="10"/>
      <c r="F48" s="32" t="s">
        <v>130</v>
      </c>
      <c r="G48" s="32" t="s">
        <v>60</v>
      </c>
      <c r="H48" s="50"/>
      <c r="I48" s="51">
        <f t="shared" ref="I48:I50" si="5">J47+1</f>
        <v>45451</v>
      </c>
      <c r="J48" s="51">
        <f>I48+1</f>
        <v>45452</v>
      </c>
      <c r="K48" s="44">
        <v>0.0</v>
      </c>
    </row>
    <row r="49" ht="15.75" customHeight="1">
      <c r="A49" s="36"/>
      <c r="B49" s="53" t="s">
        <v>132</v>
      </c>
      <c r="C49" s="10" t="s">
        <v>128</v>
      </c>
      <c r="D49" s="5" t="s">
        <v>129</v>
      </c>
      <c r="E49" s="10"/>
      <c r="F49" s="32" t="s">
        <v>107</v>
      </c>
      <c r="G49" s="32" t="s">
        <v>52</v>
      </c>
      <c r="H49" s="32" t="s">
        <v>130</v>
      </c>
      <c r="I49" s="51">
        <f t="shared" si="5"/>
        <v>45453</v>
      </c>
      <c r="J49" s="51">
        <f>I49</f>
        <v>45453</v>
      </c>
      <c r="K49" s="44">
        <v>0.0</v>
      </c>
    </row>
    <row r="50" ht="15.75" customHeight="1">
      <c r="A50" s="36"/>
      <c r="B50" s="54" t="s">
        <v>133</v>
      </c>
      <c r="C50" s="10" t="s">
        <v>128</v>
      </c>
      <c r="D50" s="5" t="s">
        <v>129</v>
      </c>
      <c r="E50" s="10"/>
      <c r="F50" s="32" t="s">
        <v>82</v>
      </c>
      <c r="G50" s="32" t="s">
        <v>130</v>
      </c>
      <c r="H50" s="50"/>
      <c r="I50" s="51">
        <f t="shared" si="5"/>
        <v>45454</v>
      </c>
      <c r="J50" s="51">
        <f>I50+1</f>
        <v>45455</v>
      </c>
      <c r="K50" s="44">
        <v>0.0</v>
      </c>
    </row>
    <row r="51" ht="15.75" customHeight="1">
      <c r="A51" s="36"/>
      <c r="B51" s="30" t="s">
        <v>134</v>
      </c>
      <c r="C51" s="10" t="s">
        <v>62</v>
      </c>
      <c r="D51" s="10" t="s">
        <v>62</v>
      </c>
      <c r="E51" s="10"/>
      <c r="F51" s="32" t="s">
        <v>56</v>
      </c>
      <c r="G51" s="50"/>
      <c r="H51" s="50"/>
      <c r="I51" s="51">
        <f>J50+1</f>
        <v>45456</v>
      </c>
      <c r="J51" s="51">
        <f>I51+2</f>
        <v>45458</v>
      </c>
      <c r="K51" s="44">
        <v>0.0</v>
      </c>
    </row>
    <row r="52" ht="15.75" customHeight="1">
      <c r="A52" s="45"/>
      <c r="B52" s="46" t="s">
        <v>135</v>
      </c>
      <c r="C52" s="47" t="s">
        <v>136</v>
      </c>
      <c r="D52" s="47" t="s">
        <v>62</v>
      </c>
      <c r="E52" s="46"/>
      <c r="F52" s="32" t="s">
        <v>48</v>
      </c>
      <c r="G52" s="33"/>
      <c r="H52" s="33"/>
      <c r="I52" s="38">
        <f>J51+1</f>
        <v>45459</v>
      </c>
      <c r="J52" s="38">
        <f>I52</f>
        <v>45459</v>
      </c>
      <c r="K52" s="44">
        <v>0.0</v>
      </c>
    </row>
    <row r="53" ht="15.75" customHeight="1">
      <c r="A53" s="26" t="s">
        <v>137</v>
      </c>
      <c r="B53" s="27"/>
      <c r="C53" s="27"/>
      <c r="D53" s="27"/>
      <c r="E53" s="27"/>
      <c r="F53" s="27"/>
      <c r="G53" s="27"/>
      <c r="H53" s="7"/>
      <c r="I53" s="48"/>
      <c r="J53" s="48"/>
      <c r="K53" s="48"/>
    </row>
    <row r="54" ht="15.75" customHeight="1">
      <c r="A54" s="29" t="s">
        <v>138</v>
      </c>
      <c r="B54" s="30" t="s">
        <v>139</v>
      </c>
      <c r="C54" s="10" t="s">
        <v>140</v>
      </c>
      <c r="D54" s="5" t="s">
        <v>141</v>
      </c>
      <c r="E54" s="10"/>
      <c r="F54" s="32" t="s">
        <v>48</v>
      </c>
      <c r="G54" s="32" t="s">
        <v>93</v>
      </c>
      <c r="H54" s="32" t="s">
        <v>68</v>
      </c>
      <c r="I54" s="38">
        <f>J52</f>
        <v>45459</v>
      </c>
      <c r="J54" s="38">
        <f t="shared" ref="J54:J55" si="6">I54+2</f>
        <v>45461</v>
      </c>
      <c r="K54" s="44">
        <v>0.0</v>
      </c>
    </row>
    <row r="55" ht="15.75" customHeight="1">
      <c r="A55" s="36"/>
      <c r="B55" s="30" t="s">
        <v>142</v>
      </c>
      <c r="C55" s="10" t="s">
        <v>140</v>
      </c>
      <c r="D55" s="5" t="s">
        <v>141</v>
      </c>
      <c r="E55" s="10"/>
      <c r="F55" s="32" t="s">
        <v>56</v>
      </c>
      <c r="G55" s="32" t="s">
        <v>130</v>
      </c>
      <c r="H55" s="32" t="s">
        <v>82</v>
      </c>
      <c r="I55" s="38">
        <f>J52</f>
        <v>45459</v>
      </c>
      <c r="J55" s="38">
        <f t="shared" si="6"/>
        <v>45461</v>
      </c>
      <c r="K55" s="44">
        <v>0.0</v>
      </c>
    </row>
    <row r="56" ht="15.75" customHeight="1">
      <c r="A56" s="36"/>
      <c r="B56" s="30" t="s">
        <v>143</v>
      </c>
      <c r="C56" s="10" t="s">
        <v>140</v>
      </c>
      <c r="D56" s="5" t="s">
        <v>141</v>
      </c>
      <c r="E56" s="10"/>
      <c r="F56" s="32" t="s">
        <v>48</v>
      </c>
      <c r="G56" s="33"/>
      <c r="H56" s="33"/>
      <c r="I56" s="38">
        <f t="shared" ref="I56:I57" si="7">J55+1</f>
        <v>45462</v>
      </c>
      <c r="J56" s="38">
        <f>I56+1</f>
        <v>45463</v>
      </c>
      <c r="K56" s="44">
        <v>0.0</v>
      </c>
    </row>
    <row r="57" ht="15.75" customHeight="1">
      <c r="A57" s="45"/>
      <c r="B57" s="30" t="s">
        <v>144</v>
      </c>
      <c r="C57" s="10" t="s">
        <v>140</v>
      </c>
      <c r="D57" s="5" t="s">
        <v>141</v>
      </c>
      <c r="E57" s="10"/>
      <c r="F57" s="32" t="s">
        <v>48</v>
      </c>
      <c r="G57" s="33"/>
      <c r="H57" s="33"/>
      <c r="I57" s="38">
        <f t="shared" si="7"/>
        <v>45464</v>
      </c>
      <c r="J57" s="38">
        <f>I57+3</f>
        <v>45467</v>
      </c>
      <c r="K57" s="44">
        <v>0.0</v>
      </c>
    </row>
    <row r="58" ht="15.75" customHeight="1">
      <c r="A58" s="26" t="s">
        <v>145</v>
      </c>
      <c r="B58" s="27"/>
      <c r="C58" s="27"/>
      <c r="D58" s="27"/>
      <c r="E58" s="27"/>
      <c r="F58" s="27"/>
      <c r="G58" s="27"/>
      <c r="H58" s="7"/>
      <c r="I58" s="48"/>
      <c r="J58" s="48"/>
      <c r="K58" s="48"/>
    </row>
    <row r="59" ht="15.75" customHeight="1"/>
    <row r="60" ht="15.75" customHeight="1">
      <c r="C60" s="55" t="s">
        <v>146</v>
      </c>
      <c r="D60" s="56">
        <f>J34</f>
        <v>45421</v>
      </c>
    </row>
    <row r="61" ht="15.75" customHeight="1">
      <c r="C61" s="55" t="s">
        <v>147</v>
      </c>
      <c r="D61" s="57">
        <f>J45</f>
        <v>45449</v>
      </c>
    </row>
    <row r="62" ht="15.75" customHeight="1">
      <c r="C62" s="55" t="s">
        <v>148</v>
      </c>
      <c r="D62" s="57">
        <f>J52</f>
        <v>45459</v>
      </c>
    </row>
    <row r="63" ht="15.75" customHeight="1">
      <c r="C63" s="55" t="s">
        <v>149</v>
      </c>
      <c r="D63" s="28">
        <f>C8-C7</f>
        <v>63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7">
    <mergeCell ref="B1:K1"/>
    <mergeCell ref="G3:H3"/>
    <mergeCell ref="G4:H4"/>
    <mergeCell ref="G5:H5"/>
    <mergeCell ref="G6:H6"/>
    <mergeCell ref="G8:H8"/>
    <mergeCell ref="G9:H9"/>
    <mergeCell ref="A54:A57"/>
    <mergeCell ref="G10:H10"/>
    <mergeCell ref="F12:H12"/>
    <mergeCell ref="A14:A34"/>
    <mergeCell ref="A35:H35"/>
    <mergeCell ref="A46:H46"/>
    <mergeCell ref="A53:H53"/>
    <mergeCell ref="A58:H58"/>
    <mergeCell ref="A47:A52"/>
    <mergeCell ref="A36:A45"/>
  </mergeCells>
  <dataValidations>
    <dataValidation type="list" allowBlank="1" showErrorMessage="1" sqref="F14 F15:G15 F16:F28 F29:H30 F31 F32:H32 F33:F34 F36:F45 F47:G48 F49:H49 F50:G50 F51:F52 F54:H55 F56:F57">
      <formula1>"Equipo de desarrollo,Castillo/JP,Lipa/AS,Velarde/PF,Velarde/DBA,Montes/PB,Cueva/PF,Chaco/UX,Castillo/QA,Benites/PF,Cancio/AF"</formula1>
    </dataValidation>
  </dataValidations>
  <hyperlinks>
    <hyperlink r:id="rId1" ref="C3"/>
    <hyperlink r:id="rId2" ref="E19"/>
  </hyperlinks>
  <printOptions/>
  <pageMargins bottom="0.75" footer="0.0" header="0.0" left="0.7" right="0.7" top="0.75"/>
  <pageSetup paperSize="9"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