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yixingzeng/Documents/0.workspace/60.my_course/ai-py-intro-course-c3/案例6_拆分员工工资单/1 课程文件/"/>
    </mc:Choice>
  </mc:AlternateContent>
  <xr:revisionPtr revIDLastSave="0" documentId="13_ncr:1_{0C3DB5AE-9FC0-944A-8D69-1F65612E13B9}" xr6:coauthVersionLast="47" xr6:coauthVersionMax="47" xr10:uidLastSave="{00000000-0000-0000-0000-000000000000}"/>
  <bookViews>
    <workbookView xWindow="1100" yWindow="880" windowWidth="34900" windowHeight="22500" xr2:uid="{C3651C1E-AC98-1A4F-85B2-F2704CCDB4F3}"/>
  </bookViews>
  <sheets>
    <sheet name="工资表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3" i="1" l="1"/>
  <c r="G13" i="1"/>
  <c r="H13" i="1"/>
  <c r="I13" i="1"/>
  <c r="W4" i="1"/>
  <c r="W5" i="1"/>
  <c r="Z5" i="1" s="1"/>
  <c r="W6" i="1"/>
  <c r="Z6" i="1" s="1"/>
  <c r="W7" i="1"/>
  <c r="Z7" i="1" s="1"/>
  <c r="W8" i="1"/>
  <c r="Z8" i="1" s="1"/>
  <c r="W9" i="1"/>
  <c r="Z9" i="1" s="1"/>
  <c r="W10" i="1"/>
  <c r="Z10" i="1" s="1"/>
  <c r="W11" i="1"/>
  <c r="Z11" i="1" s="1"/>
  <c r="W12" i="1"/>
  <c r="Z12" i="1" s="1"/>
  <c r="W3" i="1"/>
  <c r="J13" i="1"/>
  <c r="K13" i="1"/>
  <c r="L13" i="1"/>
  <c r="M4" i="1"/>
  <c r="M5" i="1"/>
  <c r="M6" i="1"/>
  <c r="M7" i="1"/>
  <c r="M8" i="1"/>
  <c r="M9" i="1"/>
  <c r="M10" i="1"/>
  <c r="M11" i="1"/>
  <c r="M12" i="1"/>
  <c r="M3" i="1"/>
  <c r="N13" i="1"/>
  <c r="O13" i="1"/>
  <c r="P13" i="1"/>
  <c r="Q13" i="1"/>
  <c r="R13" i="1"/>
  <c r="S13" i="1"/>
  <c r="T13" i="1"/>
  <c r="U4" i="1"/>
  <c r="U5" i="1"/>
  <c r="U6" i="1"/>
  <c r="U7" i="1"/>
  <c r="U8" i="1"/>
  <c r="U9" i="1"/>
  <c r="U10" i="1"/>
  <c r="U11" i="1"/>
  <c r="U12" i="1"/>
  <c r="V13" i="1"/>
  <c r="X13" i="1"/>
  <c r="Y13" i="1"/>
  <c r="E13" i="1"/>
  <c r="U3" i="1"/>
  <c r="Z3" i="1"/>
  <c r="W13" i="1" l="1"/>
  <c r="AA7" i="1"/>
  <c r="Z4" i="1"/>
  <c r="AA12" i="1"/>
  <c r="AA4" i="1"/>
  <c r="AA11" i="1"/>
  <c r="AA9" i="1"/>
  <c r="AA10" i="1"/>
  <c r="AA8" i="1"/>
  <c r="M13" i="1"/>
  <c r="U13" i="1"/>
  <c r="AA6" i="1"/>
  <c r="AA5" i="1"/>
  <c r="Z13" i="1"/>
  <c r="AB7" i="1"/>
  <c r="AB11" i="1"/>
  <c r="AA3" i="1"/>
  <c r="AC11" i="1" l="1"/>
  <c r="AB5" i="1"/>
  <c r="AC5" i="1"/>
  <c r="AB6" i="1"/>
  <c r="AC6" i="1" s="1"/>
  <c r="AC7" i="1"/>
  <c r="AB10" i="1"/>
  <c r="AC10" i="1" s="1"/>
  <c r="AB9" i="1"/>
  <c r="AC9" i="1" s="1"/>
  <c r="AB4" i="1"/>
  <c r="AC4" i="1" s="1"/>
  <c r="AB12" i="1"/>
  <c r="AC12" i="1" s="1"/>
  <c r="AB8" i="1"/>
  <c r="AC8" i="1" s="1"/>
  <c r="AA13" i="1"/>
  <c r="AB3" i="1"/>
  <c r="AC3" i="1" s="1"/>
  <c r="AB13" i="1" l="1"/>
  <c r="AC13" i="1"/>
</calcChain>
</file>

<file path=xl/sharedStrings.xml><?xml version="1.0" encoding="utf-8"?>
<sst xmlns="http://schemas.openxmlformats.org/spreadsheetml/2006/main" count="61" uniqueCount="52">
  <si>
    <t>序号</t>
    <phoneticPr fontId="2" type="noConversion"/>
  </si>
  <si>
    <t>姓名</t>
    <phoneticPr fontId="2" type="noConversion"/>
  </si>
  <si>
    <t>基本工资</t>
    <phoneticPr fontId="2" type="noConversion"/>
  </si>
  <si>
    <t>岗位工资</t>
    <phoneticPr fontId="2" type="noConversion"/>
  </si>
  <si>
    <t>工龄</t>
    <phoneticPr fontId="2" type="noConversion"/>
  </si>
  <si>
    <t>职务津贴</t>
    <phoneticPr fontId="2" type="noConversion"/>
  </si>
  <si>
    <t>其他</t>
    <phoneticPr fontId="2" type="noConversion"/>
  </si>
  <si>
    <t>合计</t>
    <phoneticPr fontId="2" type="noConversion"/>
  </si>
  <si>
    <t>餐补</t>
    <phoneticPr fontId="2" type="noConversion"/>
  </si>
  <si>
    <t>通讯</t>
    <phoneticPr fontId="2" type="noConversion"/>
  </si>
  <si>
    <t>交通</t>
    <phoneticPr fontId="2" type="noConversion"/>
  </si>
  <si>
    <t>节日福利</t>
    <phoneticPr fontId="2" type="noConversion"/>
  </si>
  <si>
    <t>加班</t>
    <phoneticPr fontId="2" type="noConversion"/>
  </si>
  <si>
    <t>绩效奖金</t>
    <phoneticPr fontId="2" type="noConversion"/>
  </si>
  <si>
    <t>罚款</t>
    <phoneticPr fontId="2" type="noConversion"/>
  </si>
  <si>
    <t>租房补贴</t>
    <phoneticPr fontId="2" type="noConversion"/>
  </si>
  <si>
    <t>实发工资</t>
    <phoneticPr fontId="2" type="noConversion"/>
  </si>
  <si>
    <t>应发工资</t>
    <phoneticPr fontId="2" type="noConversion"/>
  </si>
  <si>
    <t>个税</t>
    <phoneticPr fontId="2" type="noConversion"/>
  </si>
  <si>
    <t>身份证号</t>
    <phoneticPr fontId="2" type="noConversion"/>
  </si>
  <si>
    <t>固定工资合计</t>
    <phoneticPr fontId="2" type="noConversion"/>
  </si>
  <si>
    <t>浮动工资合计</t>
    <phoneticPr fontId="2" type="noConversion"/>
  </si>
  <si>
    <t>扣款合计</t>
    <phoneticPr fontId="2" type="noConversion"/>
  </si>
  <si>
    <t>北京ZZ 电子商务有限公司员工工资表</t>
    <phoneticPr fontId="2" type="noConversion"/>
  </si>
  <si>
    <t>371724200109044216</t>
    <phoneticPr fontId="2" type="noConversion"/>
  </si>
  <si>
    <t>21102119940916081X</t>
    <phoneticPr fontId="2" type="noConversion"/>
  </si>
  <si>
    <t>142431199701185718</t>
    <phoneticPr fontId="2" type="noConversion"/>
  </si>
  <si>
    <t>622322199209300418</t>
    <phoneticPr fontId="2" type="noConversion"/>
  </si>
  <si>
    <t>63012120000202841X</t>
    <phoneticPr fontId="2" type="noConversion"/>
  </si>
  <si>
    <t>140602199708291011</t>
    <phoneticPr fontId="2" type="noConversion"/>
  </si>
  <si>
    <t>152101199308083019</t>
    <phoneticPr fontId="2" type="noConversion"/>
  </si>
  <si>
    <t>622827199103070314</t>
    <phoneticPr fontId="2" type="noConversion"/>
  </si>
  <si>
    <t>610324199409284217</t>
    <phoneticPr fontId="2" type="noConversion"/>
  </si>
  <si>
    <t>63222319901125021X</t>
    <phoneticPr fontId="2" type="noConversion"/>
  </si>
  <si>
    <t>李谦</t>
  </si>
  <si>
    <t>谢东晋</t>
  </si>
  <si>
    <t>李响</t>
  </si>
  <si>
    <t>李研</t>
  </si>
  <si>
    <t>徐红良</t>
  </si>
  <si>
    <t>杜云龙</t>
    <phoneticPr fontId="2" type="noConversion"/>
  </si>
  <si>
    <t>胡楠</t>
    <phoneticPr fontId="2" type="noConversion"/>
  </si>
  <si>
    <t>赵小旭</t>
    <phoneticPr fontId="2" type="noConversion"/>
  </si>
  <si>
    <t>李瑞鹏</t>
    <phoneticPr fontId="2" type="noConversion"/>
  </si>
  <si>
    <t>吴林海</t>
    <phoneticPr fontId="2" type="noConversion"/>
  </si>
  <si>
    <t>计薪周期</t>
    <phoneticPr fontId="2" type="noConversion"/>
  </si>
  <si>
    <t>20240701-20240731</t>
    <phoneticPr fontId="2" type="noConversion"/>
  </si>
  <si>
    <t>社保扣款</t>
    <phoneticPr fontId="2" type="noConversion"/>
  </si>
  <si>
    <t>考勤扣款</t>
    <phoneticPr fontId="2" type="noConversion"/>
  </si>
  <si>
    <t>其他扣款</t>
    <phoneticPr fontId="2" type="noConversion"/>
  </si>
  <si>
    <t>病假（天）</t>
    <phoneticPr fontId="2" type="noConversion"/>
  </si>
  <si>
    <t>事假（天）</t>
    <phoneticPr fontId="2" type="noConversion"/>
  </si>
  <si>
    <t>年假（天）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</si>
</sst>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5">
    <font>
      <sz val="12"/>
      <name val="宋体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4"/>
      <name val="宋体"/>
      <family val="3"/>
      <charset val="134"/>
    </font>
    <font>
      <sz val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17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7D7D9-379D-7E48-8485-88963CEDD1DE}">
  <dimension ref="A1:AC13"/>
  <sheetViews>
    <sheetView tabSelected="1" zoomScale="219" workbookViewId="0">
      <selection activeCell="I7" sqref="I7"/>
    </sheetView>
  </sheetViews>
  <sheetFormatPr baseColWidth="10" defaultRowHeight="15"/>
  <cols>
    <col min="1" max="1" width="4.5" style="8" bestFit="1" customWidth="1"/>
    <col min="2" max="2" width="8" style="8" bestFit="1" customWidth="1"/>
    <col min="3" max="3" width="20" style="8" customWidth="1"/>
    <col min="4" max="4" width="17.5" style="8" customWidth="1"/>
    <col min="5" max="6" width="6.1640625" style="8" bestFit="1" customWidth="1"/>
    <col min="7" max="9" width="6.1640625" style="8" customWidth="1"/>
    <col min="10" max="10" width="3.6640625" style="8" bestFit="1" customWidth="1"/>
    <col min="11" max="11" width="5.33203125" style="8" bestFit="1" customWidth="1"/>
    <col min="12" max="12" width="3.6640625" style="8" bestFit="1" customWidth="1"/>
    <col min="13" max="13" width="6.1640625" style="8" bestFit="1" customWidth="1"/>
    <col min="14" max="16" width="5.33203125" style="8" bestFit="1" customWidth="1"/>
    <col min="17" max="17" width="4.5" style="8" bestFit="1" customWidth="1"/>
    <col min="18" max="18" width="5.33203125" style="8" bestFit="1" customWidth="1"/>
    <col min="19" max="19" width="4.5" style="8" bestFit="1" customWidth="1"/>
    <col min="20" max="20" width="3.6640625" style="8" bestFit="1" customWidth="1"/>
    <col min="21" max="21" width="5.33203125" style="8" bestFit="1" customWidth="1"/>
    <col min="22" max="22" width="4.5" style="8" bestFit="1" customWidth="1"/>
    <col min="23" max="23" width="7.83203125" style="8" bestFit="1" customWidth="1"/>
    <col min="24" max="24" width="5.33203125" style="8" bestFit="1" customWidth="1"/>
    <col min="25" max="25" width="4.5" style="8" bestFit="1" customWidth="1"/>
    <col min="26" max="26" width="8.6640625" style="8" bestFit="1" customWidth="1"/>
    <col min="27" max="27" width="9.5" style="8" bestFit="1" customWidth="1"/>
    <col min="28" max="28" width="8.6640625" style="8" bestFit="1" customWidth="1"/>
    <col min="29" max="29" width="9.5" style="8" customWidth="1"/>
    <col min="30" max="259" width="8.83203125" style="8" customWidth="1"/>
    <col min="260" max="16384" width="10.83203125" style="8"/>
  </cols>
  <sheetData>
    <row r="1" spans="1:29" s="5" customFormat="1" ht="21.75" customHeight="1">
      <c r="A1" s="9" t="s">
        <v>23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</row>
    <row r="2" spans="1:29" s="5" customFormat="1" ht="60">
      <c r="A2" s="2" t="s">
        <v>0</v>
      </c>
      <c r="B2" s="2" t="s">
        <v>1</v>
      </c>
      <c r="C2" s="2" t="s">
        <v>19</v>
      </c>
      <c r="D2" s="2" t="s">
        <v>44</v>
      </c>
      <c r="E2" s="2" t="s">
        <v>2</v>
      </c>
      <c r="F2" s="2" t="s">
        <v>3</v>
      </c>
      <c r="G2" s="2" t="s">
        <v>49</v>
      </c>
      <c r="H2" s="2" t="s">
        <v>50</v>
      </c>
      <c r="I2" s="2" t="s">
        <v>51</v>
      </c>
      <c r="J2" s="2" t="s">
        <v>4</v>
      </c>
      <c r="K2" s="2" t="s">
        <v>5</v>
      </c>
      <c r="L2" s="2" t="s">
        <v>6</v>
      </c>
      <c r="M2" s="2" t="s">
        <v>20</v>
      </c>
      <c r="N2" s="2" t="s">
        <v>8</v>
      </c>
      <c r="O2" s="2" t="s">
        <v>9</v>
      </c>
      <c r="P2" s="2" t="s">
        <v>10</v>
      </c>
      <c r="Q2" s="2" t="s">
        <v>11</v>
      </c>
      <c r="R2" s="2" t="s">
        <v>15</v>
      </c>
      <c r="S2" s="2" t="s">
        <v>12</v>
      </c>
      <c r="T2" s="2" t="s">
        <v>13</v>
      </c>
      <c r="U2" s="2" t="s">
        <v>21</v>
      </c>
      <c r="V2" s="2" t="s">
        <v>14</v>
      </c>
      <c r="W2" s="2" t="s">
        <v>46</v>
      </c>
      <c r="X2" s="2" t="s">
        <v>47</v>
      </c>
      <c r="Y2" s="2" t="s">
        <v>48</v>
      </c>
      <c r="Z2" s="2" t="s">
        <v>22</v>
      </c>
      <c r="AA2" s="2" t="s">
        <v>17</v>
      </c>
      <c r="AB2" s="2" t="s">
        <v>18</v>
      </c>
      <c r="AC2" s="2" t="s">
        <v>16</v>
      </c>
    </row>
    <row r="3" spans="1:29">
      <c r="A3" s="1">
        <v>1</v>
      </c>
      <c r="B3" s="6" t="s">
        <v>39</v>
      </c>
      <c r="C3" s="7" t="s">
        <v>24</v>
      </c>
      <c r="D3" s="7" t="s">
        <v>45</v>
      </c>
      <c r="E3" s="4">
        <v>4500</v>
      </c>
      <c r="F3" s="4">
        <v>2000</v>
      </c>
      <c r="G3" s="4"/>
      <c r="H3" s="4">
        <v>1</v>
      </c>
      <c r="I3" s="4"/>
      <c r="J3" s="4">
        <v>2</v>
      </c>
      <c r="K3" s="4">
        <v>0</v>
      </c>
      <c r="L3" s="4">
        <v>0</v>
      </c>
      <c r="M3" s="4">
        <f>SUM(E3:L3)</f>
        <v>6503</v>
      </c>
      <c r="N3" s="4">
        <v>150</v>
      </c>
      <c r="O3" s="4">
        <v>100</v>
      </c>
      <c r="P3" s="4">
        <v>50</v>
      </c>
      <c r="Q3" s="4">
        <v>0</v>
      </c>
      <c r="R3" s="4">
        <v>300</v>
      </c>
      <c r="S3" s="4">
        <v>0</v>
      </c>
      <c r="T3" s="4">
        <v>0</v>
      </c>
      <c r="U3" s="4">
        <f>SUM(N3:T3)</f>
        <v>600</v>
      </c>
      <c r="V3" s="4">
        <v>0</v>
      </c>
      <c r="W3" s="3">
        <f>E3*0.12</f>
        <v>540</v>
      </c>
      <c r="X3" s="4">
        <v>10</v>
      </c>
      <c r="Y3" s="4">
        <v>0</v>
      </c>
      <c r="Z3" s="3">
        <f>V3+W3+X3+Y3</f>
        <v>550</v>
      </c>
      <c r="AA3" s="3">
        <f>M3+U3+Z3</f>
        <v>7653</v>
      </c>
      <c r="AB3" s="3">
        <f>IF(AA3-3500&lt;=0,0,IF(AA3-3500&lt;=1500,(AA3-3500)*0.03,IF(AA3-3500&lt;=4500,(AA3-3500)*0.1-105,IF(AA3-3500&lt;=9000,(AA3-3500)*0.2-555,IF(AA3-3500&lt;=35000,(AA3-3500)*0.25-1005,IF(AA3-3500&lt;=55000,(AA3-3500)*0.3-2755,IF(AA3-3500&lt;=80000,(AA3-3500)*0.35-5505,IF(AA3-3500&gt;80000,(AA3-3500)*0.45-13505,0))))))))</f>
        <v>310.3</v>
      </c>
      <c r="AC3" s="3">
        <f>AA3-AB3-Z3</f>
        <v>6792.7</v>
      </c>
    </row>
    <row r="4" spans="1:29">
      <c r="A4" s="1">
        <v>2</v>
      </c>
      <c r="B4" s="6" t="s">
        <v>41</v>
      </c>
      <c r="C4" s="7" t="s">
        <v>25</v>
      </c>
      <c r="D4" s="7" t="s">
        <v>45</v>
      </c>
      <c r="E4" s="4">
        <v>6200</v>
      </c>
      <c r="F4" s="4">
        <v>3600</v>
      </c>
      <c r="G4" s="4"/>
      <c r="H4" s="4"/>
      <c r="I4" s="4"/>
      <c r="J4" s="4">
        <v>3</v>
      </c>
      <c r="K4" s="4">
        <v>0</v>
      </c>
      <c r="L4" s="4">
        <v>0</v>
      </c>
      <c r="M4" s="4">
        <f t="shared" ref="M4:M12" si="0">SUM(E4:L4)</f>
        <v>9803</v>
      </c>
      <c r="N4" s="4">
        <v>150</v>
      </c>
      <c r="O4" s="4">
        <v>100</v>
      </c>
      <c r="P4" s="4">
        <v>50</v>
      </c>
      <c r="Q4" s="4">
        <v>0</v>
      </c>
      <c r="R4" s="4">
        <v>300</v>
      </c>
      <c r="S4" s="4">
        <v>0</v>
      </c>
      <c r="T4" s="4">
        <v>0</v>
      </c>
      <c r="U4" s="4">
        <f t="shared" ref="U4:U12" si="1">SUM(N4:T4)</f>
        <v>600</v>
      </c>
      <c r="V4" s="4">
        <v>0</v>
      </c>
      <c r="W4" s="3">
        <f t="shared" ref="W4:W12" si="2">E4*0.12</f>
        <v>744</v>
      </c>
      <c r="X4" s="4">
        <v>0</v>
      </c>
      <c r="Y4" s="4">
        <v>0</v>
      </c>
      <c r="Z4" s="3">
        <f t="shared" ref="Z4:Z12" si="3">SUM(V4:Y4)</f>
        <v>744</v>
      </c>
      <c r="AA4" s="3">
        <f t="shared" ref="AA4:AA12" si="4">M4+U4-Z4</f>
        <v>9659</v>
      </c>
      <c r="AB4" s="3">
        <f t="shared" ref="AB4:AB12" si="5">IF(AA4-3500&lt;=0,0,IF(AA4-3500&lt;=1500,(AA4-3500)*0.03,IF(AA4-3500&lt;=4500,(AA4-3500)*0.1-105,IF(AA4-3500&lt;=9000,(AA4-3500)*0.2-555,IF(AA4-3500&lt;=35000,(AA4-3500)*0.25-1005,IF(AA4-3500&lt;=55000,(AA4-3500)*0.3-2755,IF(AA4-3500&lt;=80000,(AA4-3500)*0.35-5505,IF(AA4-3500&gt;80000,(AA4-3500)*0.45-13505,0))))))))</f>
        <v>676.80000000000018</v>
      </c>
      <c r="AC4" s="3">
        <f t="shared" ref="AC4:AC12" si="6">AA4-AB4-Z4</f>
        <v>8238.2000000000007</v>
      </c>
    </row>
    <row r="5" spans="1:29">
      <c r="A5" s="1">
        <v>3</v>
      </c>
      <c r="B5" s="1" t="s">
        <v>34</v>
      </c>
      <c r="C5" s="7" t="s">
        <v>26</v>
      </c>
      <c r="D5" s="7" t="s">
        <v>45</v>
      </c>
      <c r="E5" s="4">
        <v>4500</v>
      </c>
      <c r="F5" s="4">
        <v>2800</v>
      </c>
      <c r="G5" s="4"/>
      <c r="H5" s="4"/>
      <c r="I5" s="4"/>
      <c r="J5" s="4">
        <v>1</v>
      </c>
      <c r="K5" s="4">
        <v>0</v>
      </c>
      <c r="L5" s="4">
        <v>0</v>
      </c>
      <c r="M5" s="4">
        <f t="shared" si="0"/>
        <v>7301</v>
      </c>
      <c r="N5" s="4">
        <v>150</v>
      </c>
      <c r="O5" s="4">
        <v>50</v>
      </c>
      <c r="P5" s="4">
        <v>50</v>
      </c>
      <c r="Q5" s="4">
        <v>0</v>
      </c>
      <c r="R5" s="4">
        <v>300</v>
      </c>
      <c r="S5" s="4">
        <v>0</v>
      </c>
      <c r="T5" s="4">
        <v>0</v>
      </c>
      <c r="U5" s="4">
        <f t="shared" si="1"/>
        <v>550</v>
      </c>
      <c r="V5" s="4">
        <v>0</v>
      </c>
      <c r="W5" s="3">
        <f t="shared" si="2"/>
        <v>540</v>
      </c>
      <c r="X5" s="4">
        <v>0</v>
      </c>
      <c r="Y5" s="4">
        <v>0</v>
      </c>
      <c r="Z5" s="3">
        <f t="shared" si="3"/>
        <v>540</v>
      </c>
      <c r="AA5" s="3">
        <f t="shared" si="4"/>
        <v>7311</v>
      </c>
      <c r="AB5" s="3">
        <f t="shared" si="5"/>
        <v>276.10000000000002</v>
      </c>
      <c r="AC5" s="3">
        <f t="shared" si="6"/>
        <v>6494.9</v>
      </c>
    </row>
    <row r="6" spans="1:29">
      <c r="A6" s="1">
        <v>4</v>
      </c>
      <c r="B6" s="6" t="s">
        <v>40</v>
      </c>
      <c r="C6" s="7" t="s">
        <v>27</v>
      </c>
      <c r="D6" s="7" t="s">
        <v>45</v>
      </c>
      <c r="E6" s="4">
        <v>6200</v>
      </c>
      <c r="F6" s="4">
        <v>2400</v>
      </c>
      <c r="G6" s="4"/>
      <c r="H6" s="4">
        <v>1</v>
      </c>
      <c r="I6" s="4">
        <v>3</v>
      </c>
      <c r="J6" s="4">
        <v>3</v>
      </c>
      <c r="K6" s="4">
        <v>0</v>
      </c>
      <c r="L6" s="4">
        <v>0</v>
      </c>
      <c r="M6" s="4">
        <f t="shared" si="0"/>
        <v>8607</v>
      </c>
      <c r="N6" s="4">
        <v>150</v>
      </c>
      <c r="O6" s="4">
        <v>40</v>
      </c>
      <c r="P6" s="4">
        <v>50</v>
      </c>
      <c r="Q6" s="4">
        <v>0</v>
      </c>
      <c r="R6" s="4">
        <v>300</v>
      </c>
      <c r="S6" s="4">
        <v>0</v>
      </c>
      <c r="T6" s="4">
        <v>0</v>
      </c>
      <c r="U6" s="4">
        <f t="shared" si="1"/>
        <v>540</v>
      </c>
      <c r="V6" s="4">
        <v>0</v>
      </c>
      <c r="W6" s="3">
        <f t="shared" si="2"/>
        <v>744</v>
      </c>
      <c r="X6" s="4">
        <v>0</v>
      </c>
      <c r="Y6" s="4">
        <v>0</v>
      </c>
      <c r="Z6" s="3">
        <f t="shared" si="3"/>
        <v>744</v>
      </c>
      <c r="AA6" s="3">
        <f t="shared" si="4"/>
        <v>8403</v>
      </c>
      <c r="AB6" s="3">
        <f t="shared" si="5"/>
        <v>425.6</v>
      </c>
      <c r="AC6" s="3">
        <f t="shared" si="6"/>
        <v>7233.4</v>
      </c>
    </row>
    <row r="7" spans="1:29">
      <c r="A7" s="1">
        <v>5</v>
      </c>
      <c r="B7" s="1" t="s">
        <v>35</v>
      </c>
      <c r="C7" s="7" t="s">
        <v>28</v>
      </c>
      <c r="D7" s="7" t="s">
        <v>45</v>
      </c>
      <c r="E7" s="4">
        <v>4500</v>
      </c>
      <c r="F7" s="4">
        <v>2300</v>
      </c>
      <c r="G7" s="4">
        <v>0.5</v>
      </c>
      <c r="H7" s="4"/>
      <c r="I7" s="4"/>
      <c r="J7" s="4">
        <v>2</v>
      </c>
      <c r="K7" s="4">
        <v>0</v>
      </c>
      <c r="L7" s="4">
        <v>0</v>
      </c>
      <c r="M7" s="4">
        <f t="shared" si="0"/>
        <v>6802.5</v>
      </c>
      <c r="N7" s="4">
        <v>150</v>
      </c>
      <c r="O7" s="4">
        <v>30</v>
      </c>
      <c r="P7" s="4">
        <v>50</v>
      </c>
      <c r="Q7" s="4">
        <v>0</v>
      </c>
      <c r="R7" s="4">
        <v>300</v>
      </c>
      <c r="S7" s="4">
        <v>0</v>
      </c>
      <c r="T7" s="4">
        <v>0</v>
      </c>
      <c r="U7" s="4">
        <f t="shared" si="1"/>
        <v>530</v>
      </c>
      <c r="V7" s="4">
        <v>0</v>
      </c>
      <c r="W7" s="3">
        <f t="shared" si="2"/>
        <v>540</v>
      </c>
      <c r="X7" s="4">
        <v>0</v>
      </c>
      <c r="Y7" s="4">
        <v>0</v>
      </c>
      <c r="Z7" s="3">
        <f t="shared" si="3"/>
        <v>540</v>
      </c>
      <c r="AA7" s="3">
        <f t="shared" si="4"/>
        <v>6792.5</v>
      </c>
      <c r="AB7" s="3">
        <f t="shared" si="5"/>
        <v>224.25</v>
      </c>
      <c r="AC7" s="3">
        <f t="shared" si="6"/>
        <v>6028.25</v>
      </c>
    </row>
    <row r="8" spans="1:29">
      <c r="A8" s="1">
        <v>6</v>
      </c>
      <c r="B8" s="6" t="s">
        <v>42</v>
      </c>
      <c r="C8" s="7" t="s">
        <v>29</v>
      </c>
      <c r="D8" s="7" t="s">
        <v>45</v>
      </c>
      <c r="E8" s="4">
        <v>4500</v>
      </c>
      <c r="F8" s="4">
        <v>1800</v>
      </c>
      <c r="G8" s="4"/>
      <c r="H8" s="4"/>
      <c r="I8" s="4"/>
      <c r="J8" s="4">
        <v>1</v>
      </c>
      <c r="K8" s="4">
        <v>0</v>
      </c>
      <c r="L8" s="4">
        <v>0</v>
      </c>
      <c r="M8" s="4">
        <f t="shared" si="0"/>
        <v>6301</v>
      </c>
      <c r="N8" s="4">
        <v>150</v>
      </c>
      <c r="O8" s="4">
        <v>20</v>
      </c>
      <c r="P8" s="4">
        <v>50</v>
      </c>
      <c r="Q8" s="4">
        <v>0</v>
      </c>
      <c r="R8" s="4">
        <v>300</v>
      </c>
      <c r="S8" s="4">
        <v>0</v>
      </c>
      <c r="T8" s="4">
        <v>0</v>
      </c>
      <c r="U8" s="4">
        <f t="shared" si="1"/>
        <v>520</v>
      </c>
      <c r="V8" s="4">
        <v>0</v>
      </c>
      <c r="W8" s="3">
        <f t="shared" si="2"/>
        <v>540</v>
      </c>
      <c r="X8" s="4">
        <v>0</v>
      </c>
      <c r="Y8" s="4">
        <v>0</v>
      </c>
      <c r="Z8" s="3">
        <f t="shared" si="3"/>
        <v>540</v>
      </c>
      <c r="AA8" s="3">
        <f t="shared" si="4"/>
        <v>6281</v>
      </c>
      <c r="AB8" s="3">
        <f t="shared" si="5"/>
        <v>173.10000000000002</v>
      </c>
      <c r="AC8" s="3">
        <f t="shared" si="6"/>
        <v>5567.9</v>
      </c>
    </row>
    <row r="9" spans="1:29">
      <c r="A9" s="1">
        <v>7</v>
      </c>
      <c r="B9" s="1" t="s">
        <v>36</v>
      </c>
      <c r="C9" s="7" t="s">
        <v>30</v>
      </c>
      <c r="D9" s="7" t="s">
        <v>45</v>
      </c>
      <c r="E9" s="4">
        <v>6200</v>
      </c>
      <c r="F9" s="4">
        <v>1500</v>
      </c>
      <c r="G9" s="4"/>
      <c r="H9" s="4">
        <v>0.5</v>
      </c>
      <c r="I9" s="4"/>
      <c r="J9" s="4">
        <v>3</v>
      </c>
      <c r="K9" s="4">
        <v>0</v>
      </c>
      <c r="L9" s="4">
        <v>0</v>
      </c>
      <c r="M9" s="4">
        <f t="shared" si="0"/>
        <v>7703.5</v>
      </c>
      <c r="N9" s="4">
        <v>150</v>
      </c>
      <c r="O9" s="4">
        <v>50</v>
      </c>
      <c r="P9" s="4">
        <v>50</v>
      </c>
      <c r="Q9" s="4">
        <v>0</v>
      </c>
      <c r="R9" s="4">
        <v>300</v>
      </c>
      <c r="S9" s="4">
        <v>0</v>
      </c>
      <c r="T9" s="4">
        <v>0</v>
      </c>
      <c r="U9" s="4">
        <f t="shared" si="1"/>
        <v>550</v>
      </c>
      <c r="V9" s="4">
        <v>0</v>
      </c>
      <c r="W9" s="3">
        <f t="shared" si="2"/>
        <v>744</v>
      </c>
      <c r="X9" s="4">
        <v>0</v>
      </c>
      <c r="Y9" s="4">
        <v>0</v>
      </c>
      <c r="Z9" s="3">
        <f t="shared" si="3"/>
        <v>744</v>
      </c>
      <c r="AA9" s="3">
        <f t="shared" si="4"/>
        <v>7509.5</v>
      </c>
      <c r="AB9" s="3">
        <f t="shared" si="5"/>
        <v>295.95000000000005</v>
      </c>
      <c r="AC9" s="3">
        <f t="shared" si="6"/>
        <v>6469.55</v>
      </c>
    </row>
    <row r="10" spans="1:29">
      <c r="A10" s="1">
        <v>8</v>
      </c>
      <c r="B10" s="1" t="s">
        <v>37</v>
      </c>
      <c r="C10" s="7" t="s">
        <v>31</v>
      </c>
      <c r="D10" s="7" t="s">
        <v>45</v>
      </c>
      <c r="E10" s="4">
        <v>4500</v>
      </c>
      <c r="F10" s="4">
        <v>900</v>
      </c>
      <c r="G10" s="4"/>
      <c r="H10" s="4"/>
      <c r="I10" s="4">
        <v>1</v>
      </c>
      <c r="J10" s="4">
        <v>5</v>
      </c>
      <c r="K10" s="4">
        <v>0</v>
      </c>
      <c r="L10" s="4">
        <v>0</v>
      </c>
      <c r="M10" s="4">
        <f t="shared" si="0"/>
        <v>5406</v>
      </c>
      <c r="N10" s="4">
        <v>150</v>
      </c>
      <c r="O10" s="4">
        <v>30</v>
      </c>
      <c r="P10" s="4">
        <v>50</v>
      </c>
      <c r="Q10" s="4">
        <v>0</v>
      </c>
      <c r="R10" s="4">
        <v>300</v>
      </c>
      <c r="S10" s="4">
        <v>0</v>
      </c>
      <c r="T10" s="4">
        <v>0</v>
      </c>
      <c r="U10" s="4">
        <f t="shared" si="1"/>
        <v>530</v>
      </c>
      <c r="V10" s="4">
        <v>0</v>
      </c>
      <c r="W10" s="3">
        <f t="shared" si="2"/>
        <v>540</v>
      </c>
      <c r="X10" s="4">
        <v>0</v>
      </c>
      <c r="Y10" s="4">
        <v>0</v>
      </c>
      <c r="Z10" s="3">
        <f t="shared" si="3"/>
        <v>540</v>
      </c>
      <c r="AA10" s="3">
        <f t="shared" si="4"/>
        <v>5396</v>
      </c>
      <c r="AB10" s="3">
        <f t="shared" si="5"/>
        <v>84.600000000000023</v>
      </c>
      <c r="AC10" s="3">
        <f t="shared" si="6"/>
        <v>4771.3999999999996</v>
      </c>
    </row>
    <row r="11" spans="1:29">
      <c r="A11" s="1">
        <v>9</v>
      </c>
      <c r="B11" s="1" t="s">
        <v>38</v>
      </c>
      <c r="C11" s="7" t="s">
        <v>32</v>
      </c>
      <c r="D11" s="7" t="s">
        <v>45</v>
      </c>
      <c r="E11" s="4">
        <v>6200</v>
      </c>
      <c r="F11" s="4">
        <v>800</v>
      </c>
      <c r="G11" s="4"/>
      <c r="H11" s="4"/>
      <c r="I11" s="4"/>
      <c r="J11" s="4">
        <v>7</v>
      </c>
      <c r="K11" s="4">
        <v>0</v>
      </c>
      <c r="L11" s="4">
        <v>0</v>
      </c>
      <c r="M11" s="4">
        <f t="shared" si="0"/>
        <v>7007</v>
      </c>
      <c r="N11" s="4">
        <v>150</v>
      </c>
      <c r="O11" s="4">
        <v>20</v>
      </c>
      <c r="P11" s="4">
        <v>50</v>
      </c>
      <c r="Q11" s="4">
        <v>0</v>
      </c>
      <c r="R11" s="4">
        <v>300</v>
      </c>
      <c r="S11" s="4">
        <v>0</v>
      </c>
      <c r="T11" s="4">
        <v>0</v>
      </c>
      <c r="U11" s="4">
        <f t="shared" si="1"/>
        <v>520</v>
      </c>
      <c r="V11" s="4">
        <v>0</v>
      </c>
      <c r="W11" s="3">
        <f t="shared" si="2"/>
        <v>744</v>
      </c>
      <c r="X11" s="4">
        <v>0</v>
      </c>
      <c r="Y11" s="4">
        <v>0</v>
      </c>
      <c r="Z11" s="3">
        <f t="shared" si="3"/>
        <v>744</v>
      </c>
      <c r="AA11" s="3">
        <f t="shared" si="4"/>
        <v>6783</v>
      </c>
      <c r="AB11" s="3">
        <f t="shared" si="5"/>
        <v>223.3</v>
      </c>
      <c r="AC11" s="3">
        <f t="shared" si="6"/>
        <v>5815.7</v>
      </c>
    </row>
    <row r="12" spans="1:29">
      <c r="A12" s="1">
        <v>10</v>
      </c>
      <c r="B12" s="6" t="s">
        <v>43</v>
      </c>
      <c r="C12" s="7" t="s">
        <v>33</v>
      </c>
      <c r="D12" s="7" t="s">
        <v>45</v>
      </c>
      <c r="E12" s="4">
        <v>8300</v>
      </c>
      <c r="F12" s="4">
        <v>0</v>
      </c>
      <c r="G12" s="4"/>
      <c r="H12" s="4"/>
      <c r="I12" s="4"/>
      <c r="J12" s="4">
        <v>1</v>
      </c>
      <c r="K12" s="4">
        <v>0</v>
      </c>
      <c r="L12" s="4">
        <v>0</v>
      </c>
      <c r="M12" s="4">
        <f t="shared" si="0"/>
        <v>8301</v>
      </c>
      <c r="N12" s="4">
        <v>150</v>
      </c>
      <c r="O12" s="4">
        <v>40</v>
      </c>
      <c r="P12" s="4">
        <v>50</v>
      </c>
      <c r="Q12" s="4">
        <v>0</v>
      </c>
      <c r="R12" s="4">
        <v>300</v>
      </c>
      <c r="S12" s="4">
        <v>0</v>
      </c>
      <c r="T12" s="4">
        <v>0</v>
      </c>
      <c r="U12" s="4">
        <f t="shared" si="1"/>
        <v>540</v>
      </c>
      <c r="V12" s="4">
        <v>0</v>
      </c>
      <c r="W12" s="3">
        <f t="shared" si="2"/>
        <v>996</v>
      </c>
      <c r="X12" s="4">
        <v>0</v>
      </c>
      <c r="Y12" s="4">
        <v>0</v>
      </c>
      <c r="Z12" s="3">
        <f t="shared" si="3"/>
        <v>996</v>
      </c>
      <c r="AA12" s="3">
        <f t="shared" si="4"/>
        <v>7845</v>
      </c>
      <c r="AB12" s="3">
        <f t="shared" si="5"/>
        <v>329.5</v>
      </c>
      <c r="AC12" s="3">
        <f t="shared" si="6"/>
        <v>6519.5</v>
      </c>
    </row>
    <row r="13" spans="1:29">
      <c r="A13" s="1">
        <v>11</v>
      </c>
      <c r="B13" s="6" t="s">
        <v>7</v>
      </c>
      <c r="C13" s="1"/>
      <c r="D13" s="1"/>
      <c r="E13" s="4">
        <f t="shared" ref="E13:AC13" si="7">SUM(E3:E12)</f>
        <v>55600</v>
      </c>
      <c r="F13" s="4">
        <f t="shared" ref="F13" si="8">SUM(F3:F12)</f>
        <v>18100</v>
      </c>
      <c r="G13" s="4">
        <f t="shared" ref="G13" si="9">SUM(G3:G12)</f>
        <v>0.5</v>
      </c>
      <c r="H13" s="4">
        <f t="shared" ref="H13" si="10">SUM(H3:H12)</f>
        <v>2.5</v>
      </c>
      <c r="I13" s="4">
        <f t="shared" ref="I13" si="11">SUM(I3:I12)</f>
        <v>4</v>
      </c>
      <c r="J13" s="4">
        <f t="shared" si="7"/>
        <v>28</v>
      </c>
      <c r="K13" s="4">
        <f t="shared" si="7"/>
        <v>0</v>
      </c>
      <c r="L13" s="4">
        <f t="shared" si="7"/>
        <v>0</v>
      </c>
      <c r="M13" s="4">
        <f t="shared" si="7"/>
        <v>73735</v>
      </c>
      <c r="N13" s="4">
        <f t="shared" si="7"/>
        <v>1500</v>
      </c>
      <c r="O13" s="4">
        <f t="shared" si="7"/>
        <v>480</v>
      </c>
      <c r="P13" s="4">
        <f t="shared" si="7"/>
        <v>500</v>
      </c>
      <c r="Q13" s="4">
        <f t="shared" si="7"/>
        <v>0</v>
      </c>
      <c r="R13" s="4">
        <f t="shared" si="7"/>
        <v>3000</v>
      </c>
      <c r="S13" s="4">
        <f t="shared" si="7"/>
        <v>0</v>
      </c>
      <c r="T13" s="4">
        <f t="shared" si="7"/>
        <v>0</v>
      </c>
      <c r="U13" s="4">
        <f t="shared" si="7"/>
        <v>5480</v>
      </c>
      <c r="V13" s="4">
        <f t="shared" si="7"/>
        <v>0</v>
      </c>
      <c r="W13" s="4">
        <f t="shared" si="7"/>
        <v>6672</v>
      </c>
      <c r="X13" s="4">
        <f t="shared" si="7"/>
        <v>10</v>
      </c>
      <c r="Y13" s="4">
        <f t="shared" si="7"/>
        <v>0</v>
      </c>
      <c r="Z13" s="3">
        <f t="shared" si="7"/>
        <v>6682</v>
      </c>
      <c r="AA13" s="3">
        <f t="shared" si="7"/>
        <v>73633</v>
      </c>
      <c r="AB13" s="3">
        <f t="shared" si="7"/>
        <v>3019.5000000000005</v>
      </c>
      <c r="AC13" s="3">
        <f t="shared" si="7"/>
        <v>63931.500000000007</v>
      </c>
    </row>
  </sheetData>
  <mergeCells count="1">
    <mergeCell ref="A1:AC1"/>
  </mergeCells>
  <phoneticPr fontId="2" type="noConversion"/>
  <pageMargins left="0.1" right="0.14000000000000001" top="0.2" bottom="0.39370078740157483" header="0" footer="0"/>
  <pageSetup paperSize="9" orientation="landscape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29007-6118-D647-AD60-D0C05DA42483}">
  <dimension ref="A1"/>
  <sheetViews>
    <sheetView workbookViewId="0"/>
  </sheetViews>
  <sheetFormatPr baseColWidth="10" defaultRowHeight="15"/>
  <cols>
    <col min="1" max="256" width="8.83203125" customWidth="1"/>
  </cols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1D690-1512-764E-876D-23D829159202}">
  <dimension ref="A1"/>
  <sheetViews>
    <sheetView workbookViewId="0"/>
  </sheetViews>
  <sheetFormatPr baseColWidth="10" defaultRowHeight="15"/>
  <cols>
    <col min="1" max="256" width="8.83203125" customWidth="1"/>
  </cols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工资表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</dc:creator>
  <cp:lastModifiedBy>Zak Max</cp:lastModifiedBy>
  <cp:lastPrinted>2014-06-10T02:56:42Z</cp:lastPrinted>
  <dcterms:created xsi:type="dcterms:W3CDTF">2014-06-10T02:04:06Z</dcterms:created>
  <dcterms:modified xsi:type="dcterms:W3CDTF">2024-08-26T06:41:44Z</dcterms:modified>
</cp:coreProperties>
</file>