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ag\Desktop\"/>
    </mc:Choice>
  </mc:AlternateContent>
  <xr:revisionPtr revIDLastSave="0" documentId="13_ncr:1_{FD07A431-9946-4F94-AEE3-7ECA823B729A}" xr6:coauthVersionLast="47" xr6:coauthVersionMax="47" xr10:uidLastSave="{00000000-0000-0000-0000-000000000000}"/>
  <bookViews>
    <workbookView xWindow="-90" yWindow="0" windowWidth="9780" windowHeight="10170" firstSheet="3" activeTab="3" xr2:uid="{00000000-000D-0000-FFFF-FFFF00000000}"/>
  </bookViews>
  <sheets>
    <sheet name="Actual Sales (2022 - 2024)" sheetId="1" r:id="rId1"/>
    <sheet name="Forecast Sales (2025 - 2026)" sheetId="3" r:id="rId2"/>
    <sheet name="Forecast Chart" sheetId="6" r:id="rId3"/>
    <sheet name="Pivot Table" sheetId="7" r:id="rId4"/>
    <sheet name="Sheet1" sheetId="4" state="hidden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4" l="1"/>
  <c r="C42" i="4"/>
  <c r="C46" i="4"/>
  <c r="C50" i="4"/>
  <c r="C54" i="4"/>
  <c r="C58" i="4"/>
  <c r="C45" i="4"/>
  <c r="C39" i="4"/>
  <c r="C43" i="4"/>
  <c r="C47" i="4"/>
  <c r="C51" i="4"/>
  <c r="C55" i="4"/>
  <c r="C59" i="4"/>
  <c r="C53" i="4"/>
  <c r="C61" i="4"/>
  <c r="C40" i="4"/>
  <c r="C44" i="4"/>
  <c r="C48" i="4"/>
  <c r="C52" i="4"/>
  <c r="C56" i="4"/>
  <c r="C60" i="4"/>
  <c r="C41" i="4"/>
  <c r="C49" i="4"/>
  <c r="C57" i="4"/>
  <c r="D2" i="3"/>
  <c r="D3" i="3"/>
  <c r="D7" i="3"/>
  <c r="D11" i="3"/>
  <c r="D15" i="3"/>
  <c r="D19" i="3"/>
  <c r="D23" i="3"/>
  <c r="D10" i="3"/>
  <c r="D4" i="3"/>
  <c r="D8" i="3"/>
  <c r="D12" i="3"/>
  <c r="D16" i="3"/>
  <c r="D20" i="3"/>
  <c r="D24" i="3"/>
  <c r="D18" i="3"/>
  <c r="D5" i="3"/>
  <c r="D9" i="3"/>
  <c r="D13" i="3"/>
  <c r="D17" i="3"/>
  <c r="D21" i="3"/>
  <c r="D25" i="3"/>
  <c r="D6" i="3"/>
  <c r="D14" i="3"/>
  <c r="D22" i="3"/>
  <c r="H9" i="3" l="1"/>
  <c r="E57" i="4"/>
  <c r="D41" i="4"/>
  <c r="D56" i="4"/>
  <c r="D48" i="4"/>
  <c r="D40" i="4"/>
  <c r="D53" i="4"/>
  <c r="E55" i="4"/>
  <c r="E47" i="4"/>
  <c r="D39" i="4"/>
  <c r="D58" i="4"/>
  <c r="D50" i="4"/>
  <c r="D42" i="4"/>
  <c r="D57" i="4"/>
  <c r="E41" i="4"/>
  <c r="E56" i="4"/>
  <c r="E48" i="4"/>
  <c r="E40" i="4"/>
  <c r="E53" i="4"/>
  <c r="D55" i="4"/>
  <c r="D47" i="4"/>
  <c r="E39" i="4"/>
  <c r="E58" i="4"/>
  <c r="E50" i="4"/>
  <c r="E42" i="4"/>
  <c r="D49" i="4"/>
  <c r="D60" i="4"/>
  <c r="D52" i="4"/>
  <c r="D44" i="4"/>
  <c r="E61" i="4"/>
  <c r="D59" i="4"/>
  <c r="D51" i="4"/>
  <c r="D43" i="4"/>
  <c r="E45" i="4"/>
  <c r="D54" i="4"/>
  <c r="D46" i="4"/>
  <c r="D38" i="4"/>
  <c r="E49" i="4"/>
  <c r="E60" i="4"/>
  <c r="E52" i="4"/>
  <c r="E44" i="4"/>
  <c r="D61" i="4"/>
  <c r="E59" i="4"/>
  <c r="E51" i="4"/>
  <c r="E43" i="4"/>
  <c r="D45" i="4"/>
  <c r="E54" i="4"/>
  <c r="E46" i="4"/>
  <c r="E38" i="4"/>
  <c r="F22" i="3"/>
  <c r="E6" i="3"/>
  <c r="F21" i="3"/>
  <c r="E13" i="3"/>
  <c r="E5" i="3"/>
  <c r="F24" i="3"/>
  <c r="F16" i="3"/>
  <c r="F8" i="3"/>
  <c r="E10" i="3"/>
  <c r="E19" i="3"/>
  <c r="E11" i="3"/>
  <c r="E3" i="3"/>
  <c r="E22" i="3"/>
  <c r="F6" i="3"/>
  <c r="E21" i="3"/>
  <c r="F13" i="3"/>
  <c r="F5" i="3"/>
  <c r="E24" i="3"/>
  <c r="E16" i="3"/>
  <c r="E8" i="3"/>
  <c r="F10" i="3"/>
  <c r="F19" i="3"/>
  <c r="F11" i="3"/>
  <c r="F3" i="3"/>
  <c r="E14" i="3"/>
  <c r="F25" i="3"/>
  <c r="E17" i="3"/>
  <c r="E9" i="3"/>
  <c r="E18" i="3"/>
  <c r="F20" i="3"/>
  <c r="F12" i="3"/>
  <c r="E4" i="3"/>
  <c r="E23" i="3"/>
  <c r="F15" i="3"/>
  <c r="F7" i="3"/>
  <c r="E2" i="3"/>
  <c r="F14" i="3"/>
  <c r="E25" i="3"/>
  <c r="F17" i="3"/>
  <c r="F9" i="3"/>
  <c r="F18" i="3"/>
  <c r="E20" i="3"/>
  <c r="E12" i="3"/>
  <c r="F4" i="3"/>
  <c r="F23" i="3"/>
  <c r="E15" i="3"/>
  <c r="E7" i="3"/>
  <c r="F2" i="3"/>
</calcChain>
</file>

<file path=xl/sharedStrings.xml><?xml version="1.0" encoding="utf-8"?>
<sst xmlns="http://schemas.openxmlformats.org/spreadsheetml/2006/main" count="46" uniqueCount="41">
  <si>
    <t>DATE</t>
  </si>
  <si>
    <t>SALES</t>
  </si>
  <si>
    <t>R2</t>
  </si>
  <si>
    <t>0,9 - 1</t>
  </si>
  <si>
    <t>Excellent - very accureta forecast</t>
  </si>
  <si>
    <t>0,75-0,89</t>
  </si>
  <si>
    <t>Good - captures trend well</t>
  </si>
  <si>
    <t>0,5-0,74</t>
  </si>
  <si>
    <t>Moderate - needs improvement</t>
  </si>
  <si>
    <t>lower than 0,5</t>
  </si>
  <si>
    <t>Poor - forecast is unreliable</t>
  </si>
  <si>
    <t>FORECAST_SALES</t>
  </si>
  <si>
    <t>LOWER_BOUND</t>
  </si>
  <si>
    <t>UPPER_BOUND</t>
  </si>
  <si>
    <t>ACTUAL_SALES</t>
  </si>
  <si>
    <t>Forecast(ACTUAL_SALES)</t>
  </si>
  <si>
    <t>Lower Confidence Bound(ACTUAL_SALES)</t>
  </si>
  <si>
    <t>Upper Confidence Bound(ACTUAL_SALES)</t>
  </si>
  <si>
    <t xml:space="preserve">FORECAST_DATE </t>
  </si>
  <si>
    <t>Grand Total</t>
  </si>
  <si>
    <t>&lt;1/1/2025</t>
  </si>
  <si>
    <t>Sum of LOWER_BOUND</t>
  </si>
  <si>
    <t>Sum of UPPER_BOUND</t>
  </si>
  <si>
    <t>Qtr1</t>
  </si>
  <si>
    <t>Qtr2</t>
  </si>
  <si>
    <t>Qtr3</t>
  </si>
  <si>
    <t>Qtr4</t>
  </si>
  <si>
    <t>FORECAST DATE</t>
  </si>
  <si>
    <t>Sum of FORECAST_SALES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</si>
  <si>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</si>
  <si>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</si>
  <si>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</si>
  <si>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</si>
  <si>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</si>
  <si>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</si>
  <si>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</si>
  <si>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</si>
  <si>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</si>
  <si>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MARCH</t>
  </si>
  <si>
    <t>FEBRUARY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</si>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</sst>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"/>
    <numFmt numFmtId="165" formatCode="dd/mm/yyyy"/>
    <numFmt numFmtId="166" formatCode="#.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1" fillId="4" borderId="4" xfId="0" applyFont="1" applyFill="1" applyBorder="1" applyAlignment="1">
      <alignment horizontal="center"/>
    </xf>
    <xf numFmtId="2" fontId="2" fillId="0" borderId="4" xfId="0" applyNumberFormat="1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2" borderId="2" xfId="0" applyNumberFormat="1" applyFill="1" applyBorder="1" applyAlignment="1">
      <alignment horizontal="left"/>
    </xf>
    <xf numFmtId="166" fontId="0" fillId="2" borderId="3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0" fillId="0" borderId="0" xfId="0" pivotButton="1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9" formatCode="d/m/yyyy"/>
    </dxf>
    <dxf>
      <numFmt numFmtId="164" formatCode="#,##0\ &quot;€&quot;"/>
      <alignment horizontal="left" vertical="bottom" textRotation="0" wrapText="0" indent="0" justifyLastLine="0" shrinkToFit="0" readingOrder="0"/>
    </dxf>
    <dxf>
      <numFmt numFmtId="164" formatCode="#,##0\ &quot;€&quot;"/>
      <alignment horizontal="left" vertical="bottom" textRotation="0" wrapText="0" indent="0" justifyLastLine="0" shrinkToFit="0" readingOrder="0"/>
    </dxf>
    <dxf>
      <numFmt numFmtId="164" formatCode="#,##0\ &quot;€&quot;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Sales (2022 - 2024)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Sales (2022 - 2024)'!$B$1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'Actual Sales (2022 - 2024)'!$A$2:$A$26</c:f>
              <c:numCache>
                <c:formatCode>m/d/yyyy</c:formatCode>
                <c:ptCount val="2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</c:numCache>
            </c:numRef>
          </c:cat>
          <c:val>
            <c:numRef>
              <c:f>'Actual Sales (2022 - 2024)'!$B$2:$B$26</c:f>
              <c:numCache>
                <c:formatCode>#.##0\ "€"</c:formatCode>
                <c:ptCount val="25"/>
                <c:pt idx="0">
                  <c:v>34614.15</c:v>
                </c:pt>
                <c:pt idx="1">
                  <c:v>31478.22</c:v>
                </c:pt>
                <c:pt idx="2">
                  <c:v>42752.43</c:v>
                </c:pt>
                <c:pt idx="3">
                  <c:v>64318.879999999997</c:v>
                </c:pt>
                <c:pt idx="4">
                  <c:v>62691.85</c:v>
                </c:pt>
                <c:pt idx="5">
                  <c:v>62497.11</c:v>
                </c:pt>
                <c:pt idx="6">
                  <c:v>77397.119999999995</c:v>
                </c:pt>
                <c:pt idx="7">
                  <c:v>129090.28</c:v>
                </c:pt>
                <c:pt idx="8">
                  <c:v>76573.7</c:v>
                </c:pt>
                <c:pt idx="9">
                  <c:v>66260.039999999994</c:v>
                </c:pt>
                <c:pt idx="10">
                  <c:v>41297.51</c:v>
                </c:pt>
                <c:pt idx="11">
                  <c:v>58018.97</c:v>
                </c:pt>
                <c:pt idx="12">
                  <c:v>61680.4</c:v>
                </c:pt>
                <c:pt idx="13">
                  <c:v>36212.449999999997</c:v>
                </c:pt>
                <c:pt idx="14">
                  <c:v>45015.41</c:v>
                </c:pt>
                <c:pt idx="15">
                  <c:v>66545.8</c:v>
                </c:pt>
                <c:pt idx="16">
                  <c:v>60767.48</c:v>
                </c:pt>
                <c:pt idx="17">
                  <c:v>81191.12</c:v>
                </c:pt>
                <c:pt idx="18">
                  <c:v>104977.34</c:v>
                </c:pt>
                <c:pt idx="19">
                  <c:v>116313.79</c:v>
                </c:pt>
                <c:pt idx="20">
                  <c:v>97309.28</c:v>
                </c:pt>
                <c:pt idx="21">
                  <c:v>66240.44</c:v>
                </c:pt>
                <c:pt idx="22">
                  <c:v>52377.34</c:v>
                </c:pt>
                <c:pt idx="23">
                  <c:v>54201.99</c:v>
                </c:pt>
                <c:pt idx="24">
                  <c:v>57855.18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B-4AD3-9431-DDB8E5A1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08544"/>
        <c:axId val="383374064"/>
      </c:lineChart>
      <c:dateAx>
        <c:axId val="39480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3374064"/>
        <c:crosses val="autoZero"/>
        <c:auto val="1"/>
        <c:lblOffset val="100"/>
        <c:baseTimeUnit val="months"/>
      </c:dateAx>
      <c:valAx>
        <c:axId val="3833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48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Forecast (2025-2026) with 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#.##0\ "€"</c:formatCode>
                <c:ptCount val="60"/>
                <c:pt idx="0">
                  <c:v>36443</c:v>
                </c:pt>
                <c:pt idx="1">
                  <c:v>26670</c:v>
                </c:pt>
                <c:pt idx="2">
                  <c:v>39122</c:v>
                </c:pt>
                <c:pt idx="3">
                  <c:v>61877</c:v>
                </c:pt>
                <c:pt idx="4">
                  <c:v>72694</c:v>
                </c:pt>
                <c:pt idx="5">
                  <c:v>72469</c:v>
                </c:pt>
                <c:pt idx="6">
                  <c:v>94016</c:v>
                </c:pt>
                <c:pt idx="7">
                  <c:v>112598</c:v>
                </c:pt>
                <c:pt idx="8">
                  <c:v>73597</c:v>
                </c:pt>
                <c:pt idx="9">
                  <c:v>61169</c:v>
                </c:pt>
                <c:pt idx="10">
                  <c:v>51096</c:v>
                </c:pt>
                <c:pt idx="11">
                  <c:v>48839</c:v>
                </c:pt>
                <c:pt idx="12">
                  <c:v>54441</c:v>
                </c:pt>
                <c:pt idx="13">
                  <c:v>40921</c:v>
                </c:pt>
                <c:pt idx="14">
                  <c:v>51580</c:v>
                </c:pt>
                <c:pt idx="15">
                  <c:v>76195</c:v>
                </c:pt>
                <c:pt idx="16">
                  <c:v>65930</c:v>
                </c:pt>
                <c:pt idx="17">
                  <c:v>80395</c:v>
                </c:pt>
                <c:pt idx="18">
                  <c:v>107915</c:v>
                </c:pt>
                <c:pt idx="19">
                  <c:v>126912</c:v>
                </c:pt>
                <c:pt idx="20">
                  <c:v>93142</c:v>
                </c:pt>
                <c:pt idx="21">
                  <c:v>77402</c:v>
                </c:pt>
                <c:pt idx="22">
                  <c:v>57127</c:v>
                </c:pt>
                <c:pt idx="23">
                  <c:v>57263</c:v>
                </c:pt>
                <c:pt idx="24">
                  <c:v>58890</c:v>
                </c:pt>
                <c:pt idx="25">
                  <c:v>47501</c:v>
                </c:pt>
                <c:pt idx="26">
                  <c:v>70413</c:v>
                </c:pt>
                <c:pt idx="27">
                  <c:v>71069</c:v>
                </c:pt>
                <c:pt idx="28">
                  <c:v>95103</c:v>
                </c:pt>
                <c:pt idx="29">
                  <c:v>101160</c:v>
                </c:pt>
                <c:pt idx="30">
                  <c:v>108551</c:v>
                </c:pt>
                <c:pt idx="31">
                  <c:v>133018</c:v>
                </c:pt>
                <c:pt idx="32">
                  <c:v>105020</c:v>
                </c:pt>
                <c:pt idx="33">
                  <c:v>73902</c:v>
                </c:pt>
                <c:pt idx="34">
                  <c:v>65136</c:v>
                </c:pt>
                <c:pt idx="35">
                  <c:v>62785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C-48BA-AA6C-40521EB17E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Forecast(ACTUAL_SALES)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Sheet1!$A$2:$A$61</c:f>
              <c:numCache>
                <c:formatCode>m/d/yyyy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35" formatCode="#.##0\ &quot;€&quot;">
                  <c:v>62785</c:v>
                </c:pt>
                <c:pt idx="36" formatCode="#.##0\ &quot;€&quot;">
                  <c:v>70175.074473319488</c:v>
                </c:pt>
                <c:pt idx="37" formatCode="#.##0\ &quot;€&quot;">
                  <c:v>58049.691749844911</c:v>
                </c:pt>
                <c:pt idx="38" formatCode="#.##0\ &quot;€&quot;">
                  <c:v>71903.979631246591</c:v>
                </c:pt>
                <c:pt idx="39" formatCode="#.##0\ &quot;€&quot;">
                  <c:v>89598.338430334741</c:v>
                </c:pt>
                <c:pt idx="40" formatCode="#.##0\ &quot;€&quot;">
                  <c:v>91919.066125073499</c:v>
                </c:pt>
                <c:pt idx="41" formatCode="#.##0\ &quot;€&quot;">
                  <c:v>101097.57250215371</c:v>
                </c:pt>
                <c:pt idx="42" formatCode="#.##0\ &quot;€&quot;">
                  <c:v>121009.42702850216</c:v>
                </c:pt>
                <c:pt idx="43" formatCode="#.##0\ &quot;€&quot;">
                  <c:v>141898.82337556026</c:v>
                </c:pt>
                <c:pt idx="44" formatCode="#.##0\ &quot;€&quot;">
                  <c:v>107789.75750739925</c:v>
                </c:pt>
                <c:pt idx="45" formatCode="#.##0\ &quot;€&quot;">
                  <c:v>89012.745991307151</c:v>
                </c:pt>
                <c:pt idx="46" formatCode="#.##0\ &quot;€&quot;">
                  <c:v>75813.581802392335</c:v>
                </c:pt>
                <c:pt idx="47" formatCode="#.##0\ &quot;€&quot;">
                  <c:v>74874.443854249141</c:v>
                </c:pt>
                <c:pt idx="48" formatCode="#.##0\ &quot;€&quot;">
                  <c:v>80559.792318267806</c:v>
                </c:pt>
                <c:pt idx="49" formatCode="#.##0\ &quot;€&quot;">
                  <c:v>68434.409594793222</c:v>
                </c:pt>
                <c:pt idx="50" formatCode="#.##0\ &quot;€&quot;">
                  <c:v>82288.69747619491</c:v>
                </c:pt>
                <c:pt idx="51" formatCode="#.##0\ &quot;€&quot;">
                  <c:v>99983.056275283074</c:v>
                </c:pt>
                <c:pt idx="52" formatCode="#.##0\ &quot;€&quot;">
                  <c:v>102303.78397002182</c:v>
                </c:pt>
                <c:pt idx="53" formatCode="#.##0\ &quot;€&quot;">
                  <c:v>111482.29034710203</c:v>
                </c:pt>
                <c:pt idx="54" formatCode="#.##0\ &quot;€&quot;">
                  <c:v>131394.14487345048</c:v>
                </c:pt>
                <c:pt idx="55" formatCode="#.##0\ &quot;€&quot;">
                  <c:v>152283.54122050857</c:v>
                </c:pt>
                <c:pt idx="56" formatCode="#.##0\ &quot;€&quot;">
                  <c:v>118174.47535234757</c:v>
                </c:pt>
                <c:pt idx="57" formatCode="#.##0\ &quot;€&quot;">
                  <c:v>99397.463836255469</c:v>
                </c:pt>
                <c:pt idx="58" formatCode="#.##0\ &quot;€&quot;">
                  <c:v>86198.299647340667</c:v>
                </c:pt>
                <c:pt idx="59" formatCode="#.##0\ &quot;€&quot;">
                  <c:v>85259.161699197459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C-48BA-AA6C-40521EB17E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Bound(ACTUAL_SALES)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35" formatCode="#.##0\ &quot;€&quot;">
                  <c:v>62785</c:v>
                </c:pt>
                <c:pt idx="36" formatCode="#.##0\ &quot;€&quot;">
                  <c:v>56159.631532618907</c:v>
                </c:pt>
                <c:pt idx="37" formatCode="#.##0\ &quot;€&quot;">
                  <c:v>43596.07977058785</c:v>
                </c:pt>
                <c:pt idx="38" formatCode="#.##0\ &quot;€&quot;">
                  <c:v>57021.763527674222</c:v>
                </c:pt>
                <c:pt idx="39" formatCode="#.##0\ &quot;€&quot;">
                  <c:v>74296.266531116911</c:v>
                </c:pt>
                <c:pt idx="40" formatCode="#.##0\ &quot;€&quot;">
                  <c:v>76205.17300852167</c:v>
                </c:pt>
                <c:pt idx="41" formatCode="#.##0\ &quot;€&quot;">
                  <c:v>84979.264699302352</c:v>
                </c:pt>
                <c:pt idx="42" formatCode="#.##0\ &quot;€&quot;">
                  <c:v>104493.5550890239</c:v>
                </c:pt>
                <c:pt idx="43" formatCode="#.##0\ &quot;€&quot;">
                  <c:v>124991.74295861492</c:v>
                </c:pt>
                <c:pt idx="44" formatCode="#.##0\ &quot;€&quot;">
                  <c:v>90497.381551384024</c:v>
                </c:pt>
                <c:pt idx="45" formatCode="#.##0\ &quot;€&quot;">
                  <c:v>71340.589565905131</c:v>
                </c:pt>
                <c:pt idx="46" formatCode="#.##0\ &quot;€&quot;">
                  <c:v>57766.800908020836</c:v>
                </c:pt>
                <c:pt idx="47" formatCode="#.##0\ &quot;€&quot;">
                  <c:v>56457.869176905442</c:v>
                </c:pt>
                <c:pt idx="48" formatCode="#.##0\ &quot;€&quot;">
                  <c:v>60789.48112953845</c:v>
                </c:pt>
                <c:pt idx="49" formatCode="#.##0\ &quot;€&quot;">
                  <c:v>48320.837713248431</c:v>
                </c:pt>
                <c:pt idx="50" formatCode="#.##0\ &quot;€&quot;">
                  <c:v>61835.085178218374</c:v>
                </c:pt>
                <c:pt idx="51" formatCode="#.##0\ &quot;€&quot;">
                  <c:v>79192.456380857649</c:v>
                </c:pt>
                <c:pt idx="52" formatCode="#.##0\ &quot;€&quot;">
                  <c:v>81179.093901247164</c:v>
                </c:pt>
                <c:pt idx="53" formatCode="#.##0\ &quot;€&quot;">
                  <c:v>90026.263023845473</c:v>
                </c:pt>
                <c:pt idx="54" formatCode="#.##0\ &quot;€&quot;">
                  <c:v>109609.39858576101</c:v>
                </c:pt>
                <c:pt idx="55" formatCode="#.##0\ &quot;€&quot;">
                  <c:v>130172.5685975082</c:v>
                </c:pt>
                <c:pt idx="56" formatCode="#.##0\ &quot;€&quot;">
                  <c:v>95739.651530667354</c:v>
                </c:pt>
                <c:pt idx="57" formatCode="#.##0\ &quot;€&quot;">
                  <c:v>76641.053917101803</c:v>
                </c:pt>
                <c:pt idx="58" formatCode="#.##0\ &quot;€&quot;">
                  <c:v>63122.465519480204</c:v>
                </c:pt>
                <c:pt idx="59" formatCode="#.##0\ &quot;€&quot;">
                  <c:v>61865.968295152881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C-48BA-AA6C-40521EB17E6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Bound(ACTUAL_SALES)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35" formatCode="#.##0\ &quot;€&quot;">
                  <c:v>62785</c:v>
                </c:pt>
                <c:pt idx="36" formatCode="#.##0\ &quot;€&quot;">
                  <c:v>84190.517414020069</c:v>
                </c:pt>
                <c:pt idx="37" formatCode="#.##0\ &quot;€&quot;">
                  <c:v>72503.303729101972</c:v>
                </c:pt>
                <c:pt idx="38" formatCode="#.##0\ &quot;€&quot;">
                  <c:v>86786.195734818961</c:v>
                </c:pt>
                <c:pt idx="39" formatCode="#.##0\ &quot;€&quot;">
                  <c:v>104900.41032955257</c:v>
                </c:pt>
                <c:pt idx="40" formatCode="#.##0\ &quot;€&quot;">
                  <c:v>107632.95924162533</c:v>
                </c:pt>
                <c:pt idx="41" formatCode="#.##0\ &quot;€&quot;">
                  <c:v>117215.88030500506</c:v>
                </c:pt>
                <c:pt idx="42" formatCode="#.##0\ &quot;€&quot;">
                  <c:v>137525.29896798043</c:v>
                </c:pt>
                <c:pt idx="43" formatCode="#.##0\ &quot;€&quot;">
                  <c:v>158805.90379250559</c:v>
                </c:pt>
                <c:pt idx="44" formatCode="#.##0\ &quot;€&quot;">
                  <c:v>125082.13346341447</c:v>
                </c:pt>
                <c:pt idx="45" formatCode="#.##0\ &quot;€&quot;">
                  <c:v>106684.90241670917</c:v>
                </c:pt>
                <c:pt idx="46" formatCode="#.##0\ &quot;€&quot;">
                  <c:v>93860.362696763827</c:v>
                </c:pt>
                <c:pt idx="47" formatCode="#.##0\ &quot;€&quot;">
                  <c:v>93291.018531592839</c:v>
                </c:pt>
                <c:pt idx="48" formatCode="#.##0\ &quot;€&quot;">
                  <c:v>100330.10350699717</c:v>
                </c:pt>
                <c:pt idx="49" formatCode="#.##0\ &quot;€&quot;">
                  <c:v>88547.981476338013</c:v>
                </c:pt>
                <c:pt idx="50" formatCode="#.##0\ &quot;€&quot;">
                  <c:v>102742.30977417144</c:v>
                </c:pt>
                <c:pt idx="51" formatCode="#.##0\ &quot;€&quot;">
                  <c:v>120773.6561697085</c:v>
                </c:pt>
                <c:pt idx="52" formatCode="#.##0\ &quot;€&quot;">
                  <c:v>123428.47403879647</c:v>
                </c:pt>
                <c:pt idx="53" formatCode="#.##0\ &quot;€&quot;">
                  <c:v>132938.31767035858</c:v>
                </c:pt>
                <c:pt idx="54" formatCode="#.##0\ &quot;€&quot;">
                  <c:v>153178.89116113994</c:v>
                </c:pt>
                <c:pt idx="55" formatCode="#.##0\ &quot;€&quot;">
                  <c:v>174394.51384350896</c:v>
                </c:pt>
                <c:pt idx="56" formatCode="#.##0\ &quot;€&quot;">
                  <c:v>140609.29917402778</c:v>
                </c:pt>
                <c:pt idx="57" formatCode="#.##0\ &quot;€&quot;">
                  <c:v>122153.87375540913</c:v>
                </c:pt>
                <c:pt idx="58" formatCode="#.##0\ &quot;€&quot;">
                  <c:v>109274.13377520113</c:v>
                </c:pt>
                <c:pt idx="59" formatCode="#.##0\ &quot;€&quot;">
                  <c:v>108652.35510324204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C-48BA-AA6C-40521EB1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357888"/>
        <c:axId val="1887188320"/>
      </c:lineChart>
      <c:catAx>
        <c:axId val="1558357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87188320"/>
        <c:crosses val="autoZero"/>
        <c:auto val="1"/>
        <c:lblAlgn val="ctr"/>
        <c:lblOffset val="100"/>
        <c:noMultiLvlLbl val="0"/>
      </c:catAx>
      <c:valAx>
        <c:axId val="18871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583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FORECAST_SALES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Table'!$A$2:$A$20</c:f>
              <c:multiLvlStrCache>
                <c:ptCount val="13"/>
                <c:lvl>
                  <c:pt idx="0">
                    <c:v>&lt;1/1/2025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0">
                    <c:v>OCTOBER</c:v>
                  </c:pt>
                  <c:pt idx="11">
                    <c:v>NOVEMBER</c:v>
                  </c:pt>
                  <c:pt idx="12">
                    <c:v>DECEMBER</c:v>
                  </c:pt>
                </c:lvl>
                <c:lvl>
                  <c:pt idx="0">
                    <c:v>&lt;1/1/2025</c:v>
                  </c:pt>
                  <c:pt idx="1">
                    <c:v>Qtr1</c:v>
                  </c:pt>
                  <c:pt idx="4">
                    <c:v>Qtr2</c:v>
                  </c:pt>
                  <c:pt idx="7">
                    <c:v>Qtr3</c:v>
                  </c:pt>
                  <c:pt idx="10">
                    <c:v>Qtr4</c:v>
                  </c:pt>
                </c:lvl>
              </c:multiLvlStrCache>
            </c:multiLvlStrRef>
          </c:cat>
          <c:val>
            <c:numRef>
              <c:f>'Pivot Table'!$B$2:$B$20</c:f>
              <c:numCache>
                <c:formatCode>General</c:formatCode>
                <c:ptCount val="13"/>
                <c:pt idx="1">
                  <c:v>167518.75733098801</c:v>
                </c:pt>
                <c:pt idx="2">
                  <c:v>135433.40892705435</c:v>
                </c:pt>
                <c:pt idx="3">
                  <c:v>152235.95122375968</c:v>
                </c:pt>
                <c:pt idx="4">
                  <c:v>187613.11135850451</c:v>
                </c:pt>
                <c:pt idx="5">
                  <c:v>193223.23438385362</c:v>
                </c:pt>
                <c:pt idx="6">
                  <c:v>202118.47419123375</c:v>
                </c:pt>
                <c:pt idx="7">
                  <c:v>247681.75546073052</c:v>
                </c:pt>
                <c:pt idx="8">
                  <c:v>293107.46834426239</c:v>
                </c:pt>
                <c:pt idx="9">
                  <c:v>230309.89776331658</c:v>
                </c:pt>
                <c:pt idx="10">
                  <c:v>199858.03859674506</c:v>
                </c:pt>
                <c:pt idx="11">
                  <c:v>164567.50318952819</c:v>
                </c:pt>
                <c:pt idx="12">
                  <c:v>177581.57282215619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3-4DF2-85A9-7F25F262816A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UPPER_BOUND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Table'!$A$2:$A$20</c:f>
              <c:multiLvlStrCache>
                <c:ptCount val="13"/>
                <c:lvl>
                  <c:pt idx="0">
                    <c:v>&lt;1/1/2025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0">
                    <c:v>OCTOBER</c:v>
                  </c:pt>
                  <c:pt idx="11">
                    <c:v>NOVEMBER</c:v>
                  </c:pt>
                  <c:pt idx="12">
                    <c:v>DECEMBER</c:v>
                  </c:pt>
                </c:lvl>
                <c:lvl>
                  <c:pt idx="0">
                    <c:v>&lt;1/1/2025</c:v>
                  </c:pt>
                  <c:pt idx="1">
                    <c:v>Qtr1</c:v>
                  </c:pt>
                  <c:pt idx="4">
                    <c:v>Qtr2</c:v>
                  </c:pt>
                  <c:pt idx="7">
                    <c:v>Qtr3</c:v>
                  </c:pt>
                  <c:pt idx="10">
                    <c:v>Qtr4</c:v>
                  </c:pt>
                </c:lvl>
              </c:multiLvlStrCache>
            </c:multiLvlStrRef>
          </c:cat>
          <c:val>
            <c:numRef>
              <c:f>'Pivot Table'!$C$2:$C$20</c:f>
              <c:numCache>
                <c:formatCode>General</c:formatCode>
                <c:ptCount val="13"/>
                <c:pt idx="1">
                  <c:v>221919.09417088001</c:v>
                </c:pt>
                <c:pt idx="2">
                  <c:v>191091.96958638477</c:v>
                </c:pt>
                <c:pt idx="3">
                  <c:v>209132.1495503328</c:v>
                </c:pt>
                <c:pt idx="4">
                  <c:v>245727.94566127198</c:v>
                </c:pt>
                <c:pt idx="5">
                  <c:v>252539.10243607749</c:v>
                </c:pt>
                <c:pt idx="6">
                  <c:v>262619.01769145206</c:v>
                </c:pt>
                <c:pt idx="7">
                  <c:v>309351.72809926013</c:v>
                </c:pt>
                <c:pt idx="8">
                  <c:v>355932.62299608288</c:v>
                </c:pt>
                <c:pt idx="9">
                  <c:v>294276.88933417422</c:v>
                </c:pt>
                <c:pt idx="10">
                  <c:v>264954.33979731443</c:v>
                </c:pt>
                <c:pt idx="11">
                  <c:v>230781.33107617445</c:v>
                </c:pt>
                <c:pt idx="12">
                  <c:v>244901.82437291427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3-4DF2-85A9-7F25F262816A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Sum of LOWER_BOUND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Table'!$A$2:$A$20</c:f>
              <c:multiLvlStrCache>
                <c:ptCount val="13"/>
                <c:lvl>
                  <c:pt idx="0">
                    <c:v>&lt;1/1/2025</c:v>
                  </c:pt>
                  <c:pt idx="1">
                    <c:v>JANUARY</c:v>
                  </c:pt>
                  <c:pt idx="2">
                    <c:v>FEBRUARY</c:v>
                  </c:pt>
                  <c:pt idx="3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0">
                    <c:v>OCTOBER</c:v>
                  </c:pt>
                  <c:pt idx="11">
                    <c:v>NOVEMBER</c:v>
                  </c:pt>
                  <c:pt idx="12">
                    <c:v>DECEMBER</c:v>
                  </c:pt>
                </c:lvl>
                <c:lvl>
                  <c:pt idx="0">
                    <c:v>&lt;1/1/2025</c:v>
                  </c:pt>
                  <c:pt idx="1">
                    <c:v>Qtr1</c:v>
                  </c:pt>
                  <c:pt idx="4">
                    <c:v>Qtr2</c:v>
                  </c:pt>
                  <c:pt idx="7">
                    <c:v>Qtr3</c:v>
                  </c:pt>
                  <c:pt idx="10">
                    <c:v>Qtr4</c:v>
                  </c:pt>
                </c:lvl>
              </c:multiLvlStrCache>
            </c:multiLvlStrRef>
          </c:cat>
          <c:val>
            <c:numRef>
              <c:f>'Pivot Table'!$D$2:$D$20</c:f>
              <c:numCache>
                <c:formatCode>General</c:formatCode>
                <c:ptCount val="13"/>
                <c:pt idx="1">
                  <c:v>113118.42049109598</c:v>
                </c:pt>
                <c:pt idx="2">
                  <c:v>79774.848267723923</c:v>
                </c:pt>
                <c:pt idx="3">
                  <c:v>95339.752897186539</c:v>
                </c:pt>
                <c:pt idx="4">
                  <c:v>129498.27705573704</c:v>
                </c:pt>
                <c:pt idx="5">
                  <c:v>133907.36633162978</c:v>
                </c:pt>
                <c:pt idx="6">
                  <c:v>141617.93069101538</c:v>
                </c:pt>
                <c:pt idx="7">
                  <c:v>186011.78282220091</c:v>
                </c:pt>
                <c:pt idx="8">
                  <c:v>230282.31369244188</c:v>
                </c:pt>
                <c:pt idx="9">
                  <c:v>166342.9061924589</c:v>
                </c:pt>
                <c:pt idx="10">
                  <c:v>134761.73739617571</c:v>
                </c:pt>
                <c:pt idx="11">
                  <c:v>98353.675302881951</c:v>
                </c:pt>
                <c:pt idx="12">
                  <c:v>110261.32127139809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83-4DF2-85A9-7F25F262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03471"/>
        <c:axId val="534801551"/>
      </c:lineChart>
      <c:catAx>
        <c:axId val="5348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4801551"/>
        <c:crosses val="autoZero"/>
        <c:auto val="1"/>
        <c:lblAlgn val="ctr"/>
        <c:lblOffset val="100"/>
        <c:noMultiLvlLbl val="0"/>
      </c:catAx>
      <c:valAx>
        <c:axId val="5348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48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10</xdr:col>
      <xdr:colOff>304800</xdr:colOff>
      <xdr:row>15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16441F9-FA11-4D1C-A70A-D1F61B65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577850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BF470-D891-4202-95D9-C86C42D5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95250</xdr:rowOff>
    </xdr:from>
    <xdr:to>
      <xdr:col>3</xdr:col>
      <xdr:colOff>412750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10B91-9307-05EC-85F8-F0783D6D8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Μαρσια Αναγνωστου" refreshedDate="45708.493079745371" createdVersion="8" refreshedVersion="8" minRefreshableVersion="3" recordCount="60" xr:uid="{EE343C90-BA1F-40FC-B3AA-A528286C674B}">
  <cacheSource type="worksheet">
    <worksheetSource name="Πίνακας2"/>
  </cacheSource>
  <cacheFields count="8">
    <cacheField name="DATE" numFmtId="0">
      <sharedItems containsNonDate="0" containsDate="1" containsString="0" containsBlank="1" minDate="2022-01-01T00:00:00" maxDate="2024-12-02T00:00:00"/>
    </cacheField>
    <cacheField name="ACTUAL_SALES" numFmtId="0">
      <sharedItems containsString="0" containsBlank="1" containsNumber="1" minValue="31478.22" maxValue="129090.28"/>
    </cacheField>
    <cacheField name="FORECAST_DATE " numFmtId="0">
      <sharedItems containsNonDate="0" containsDate="1" containsString="0" containsBlank="1" minDate="2025-01-01T00:00:00" maxDate="2026-12-02T00:00:00" count="25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m/>
      </sharedItems>
      <fieldGroup par="7"/>
    </cacheField>
    <cacheField name="FORECAST_SALES" numFmtId="0">
      <sharedItems containsString="0" containsBlank="1" containsNumber="1" minValue="62498.015751902269" maxValue="151772.42288375611"/>
    </cacheField>
    <cacheField name="LOWER_BOUND" numFmtId="0">
      <sharedItems containsString="0" containsBlank="1" containsNumber="1" minValue="39225.444797513774" maxValue="116170.30626558411"/>
    </cacheField>
    <cacheField name="UPPER_BOUND" numFmtId="0">
      <sharedItems containsString="0" containsBlank="1" containsNumber="1" minValue="85770.586706290764" maxValue="187374.53950192811"/>
    </cacheField>
    <cacheField name="Months (FORECAST_DATE )" numFmtId="0" databaseField="0">
      <fieldGroup base="2">
        <rangePr groupBy="months" startDate="2025-01-01T00:00:00" endDate="2026-12-02T00:00:00"/>
        <groupItems count="14">
          <s v="&lt;1/1/2025"/>
          <s v="Ιαν"/>
          <s v="Φεβ"/>
          <s v="Μαρ"/>
          <s v="Απρ"/>
          <s v="Μαϊ"/>
          <s v="Ιουν"/>
          <s v="Ιουλ"/>
          <s v="Αυγ"/>
          <s v="Σεπ"/>
          <s v="Οκτ"/>
          <s v="Νοε"/>
          <s v="Δεκ"/>
          <s v="&gt;2/12/2026"/>
        </groupItems>
      </fieldGroup>
    </cacheField>
    <cacheField name="Quarters (FORECAST_DATE )" numFmtId="0" databaseField="0">
      <fieldGroup base="2">
        <rangePr groupBy="quarters" startDate="2025-01-01T00:00:00" endDate="2026-12-02T00:00:00"/>
        <groupItems count="6">
          <s v="&lt;1/1/2025"/>
          <s v="Qtr1"/>
          <s v="Qtr2"/>
          <s v="Qtr3"/>
          <s v="Qtr4"/>
          <s v="&gt;2/12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d v="2022-01-01T00:00:00"/>
    <n v="34614.15"/>
    <x v="0"/>
    <n v="78540.689953869092"/>
    <n v="55973.639533341367"/>
    <n v="101107.74037439682"/>
  </r>
  <r>
    <d v="2022-02-01T00:00:00"/>
    <n v="31478.22"/>
    <x v="1"/>
    <n v="62498.015751902269"/>
    <n v="39225.444797513774"/>
    <n v="85770.586706290764"/>
  </r>
  <r>
    <d v="2022-03-01T00:00:00"/>
    <n v="42752.43"/>
    <x v="2"/>
    <n v="70899.286900254941"/>
    <n v="46936.596416659027"/>
    <n v="94861.977383850855"/>
  </r>
  <r>
    <d v="2022-04-01T00:00:00"/>
    <n v="64318.879999999997"/>
    <x v="3"/>
    <n v="88587.866967627357"/>
    <n v="63949.143129269098"/>
    <n v="113226.59080598562"/>
  </r>
  <r>
    <d v="2022-05-01T00:00:00"/>
    <n v="62691.85"/>
    <x v="4"/>
    <n v="91392.928480301911"/>
    <n v="66091.108212159685"/>
    <n v="116694.74874844414"/>
  </r>
  <r>
    <d v="2022-06-01T00:00:00"/>
    <n v="62497.11"/>
    <x v="5"/>
    <n v="95840.548383991962"/>
    <n v="69887.557356913516"/>
    <n v="121793.53941107041"/>
  </r>
  <r>
    <d v="2022-07-01T00:00:00"/>
    <n v="77397.119999999995"/>
    <x v="6"/>
    <n v="118622.18901874035"/>
    <n v="92029.057686812972"/>
    <n v="145215.32035066772"/>
  </r>
  <r>
    <d v="2022-08-01T00:00:00"/>
    <n v="129090.28"/>
    <x v="7"/>
    <n v="141335.04546050628"/>
    <n v="114112.00742685777"/>
    <n v="168558.08349415479"/>
  </r>
  <r>
    <d v="2022-09-01T00:00:00"/>
    <n v="76573.7"/>
    <x v="8"/>
    <n v="109936.26017003338"/>
    <n v="82092.836188271554"/>
    <n v="137779.6841517952"/>
  </r>
  <r>
    <d v="2022-10-01T00:00:00"/>
    <n v="66260.039999999994"/>
    <x v="9"/>
    <n v="94710.33058674763"/>
    <n v="66255.400779758202"/>
    <n v="123165.26039373706"/>
  </r>
  <r>
    <d v="2022-11-01T00:00:00"/>
    <n v="41297.51"/>
    <x v="10"/>
    <n v="77065.062883139195"/>
    <n v="48006.929216252713"/>
    <n v="106123.19655002568"/>
  </r>
  <r>
    <d v="2022-12-01T00:00:00"/>
    <n v="58018.97"/>
    <x v="11"/>
    <n v="83572.097699453196"/>
    <n v="53918.538331014526"/>
    <n v="113225.65706789187"/>
  </r>
  <r>
    <d v="2023-01-01T00:00:00"/>
    <n v="61680.4"/>
    <x v="12"/>
    <n v="88978.067377118903"/>
    <n v="57144.780957754614"/>
    <n v="120811.35379648319"/>
  </r>
  <r>
    <d v="2023-02-01T00:00:00"/>
    <n v="36212.449999999997"/>
    <x v="13"/>
    <n v="72935.393175152072"/>
    <n v="40549.403470210149"/>
    <n v="105321.382880094"/>
  </r>
  <r>
    <d v="2023-03-01T00:00:00"/>
    <n v="45015.41"/>
    <x v="14"/>
    <n v="81336.664323504738"/>
    <n v="48403.156480527512"/>
    <n v="114270.17216648196"/>
  </r>
  <r>
    <d v="2023-04-01T00:00:00"/>
    <n v="66545.8"/>
    <x v="15"/>
    <n v="99025.244390877153"/>
    <n v="65549.133926467941"/>
    <n v="132501.35485528636"/>
  </r>
  <r>
    <d v="2023-05-01T00:00:00"/>
    <n v="60767.48"/>
    <x v="16"/>
    <n v="101830.30590355172"/>
    <n v="67816.258119470091"/>
    <n v="135844.35368763335"/>
  </r>
  <r>
    <d v="2023-06-01T00:00:00"/>
    <n v="81191.12"/>
    <x v="17"/>
    <n v="106277.92580724177"/>
    <n v="71730.373334101881"/>
    <n v="140825.47828038165"/>
  </r>
  <r>
    <d v="2023-07-01T00:00:00"/>
    <n v="104977.34"/>
    <x v="18"/>
    <n v="129059.56644199016"/>
    <n v="93982.72513538794"/>
    <n v="164136.40774859238"/>
  </r>
  <r>
    <d v="2023-08-01T00:00:00"/>
    <n v="116313.79"/>
    <x v="19"/>
    <n v="151772.42288375611"/>
    <n v="116170.30626558411"/>
    <n v="187374.53950192811"/>
  </r>
  <r>
    <d v="2023-09-01T00:00:00"/>
    <n v="97309.28"/>
    <x v="20"/>
    <n v="120373.6375932832"/>
    <n v="84250.07000418735"/>
    <n v="156497.20518237905"/>
  </r>
  <r>
    <d v="2023-10-01T00:00:00"/>
    <n v="66240.44"/>
    <x v="21"/>
    <n v="105147.70800999744"/>
    <n v="68506.33661641751"/>
    <n v="141789.07940357737"/>
  </r>
  <r>
    <d v="2023-11-01T00:00:00"/>
    <n v="52377.34"/>
    <x v="22"/>
    <n v="87502.440306389006"/>
    <n v="50346.746086629231"/>
    <n v="124658.13452614879"/>
  </r>
  <r>
    <d v="2023-12-01T00:00:00"/>
    <n v="54201.99"/>
    <x v="23"/>
    <n v="94009.475122702992"/>
    <n v="56342.782940383564"/>
    <n v="131676.16730502242"/>
  </r>
  <r>
    <d v="2024-01-01T00:00:00"/>
    <n v="57855.18"/>
    <x v="24"/>
    <m/>
    <m/>
    <m/>
  </r>
  <r>
    <d v="2024-02-01T00:00:00"/>
    <n v="52919.46"/>
    <x v="24"/>
    <m/>
    <m/>
    <m/>
  </r>
  <r>
    <d v="2024-03-01T00:00:00"/>
    <n v="61954.25"/>
    <x v="24"/>
    <m/>
    <m/>
    <m/>
  </r>
  <r>
    <d v="2024-04-01T00:00:00"/>
    <n v="71473.649999999994"/>
    <x v="24"/>
    <m/>
    <m/>
    <m/>
  </r>
  <r>
    <d v="2024-05-01T00:00:00"/>
    <n v="98618.559999999998"/>
    <x v="24"/>
    <m/>
    <m/>
    <m/>
  </r>
  <r>
    <d v="2024-06-01T00:00:00"/>
    <n v="82807.570000000007"/>
    <x v="24"/>
    <m/>
    <m/>
    <m/>
  </r>
  <r>
    <d v="2024-07-01T00:00:00"/>
    <n v="113220.64"/>
    <x v="24"/>
    <m/>
    <m/>
    <m/>
  </r>
  <r>
    <d v="2024-08-01T00:00:00"/>
    <n v="115487.51"/>
    <x v="24"/>
    <m/>
    <m/>
    <m/>
  </r>
  <r>
    <d v="2024-09-01T00:00:00"/>
    <n v="86748.69"/>
    <x v="24"/>
    <m/>
    <m/>
    <m/>
  </r>
  <r>
    <d v="2024-10-01T00:00:00"/>
    <n v="87171.42"/>
    <x v="24"/>
    <m/>
    <m/>
    <m/>
  </r>
  <r>
    <d v="2024-11-01T00:00:00"/>
    <n v="77267.759999999995"/>
    <x v="24"/>
    <m/>
    <m/>
    <m/>
  </r>
  <r>
    <d v="2024-12-01T00:00:00"/>
    <n v="70530.09"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  <r>
    <m/>
    <m/>
    <x v="2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21CFC-952D-47BD-A851-0F9C56FF7D0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ORECAST DATE">
  <location ref="A1:D20" firstHeaderRow="0" firstDataRow="1" firstDataCol="1"/>
  <pivotFields count="8"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n="JANUARY" x="1"/>
        <item n="FEBRUARY" x="2"/>
        <item n="MARCH" x="3"/>
        <item n="APRIL" x="4"/>
        <item n="MAY" x="5"/>
        <item n="JUNE" x="6"/>
        <item n="JULY" x="7"/>
        <item n="AUGUST" x="8"/>
        <item n="SEPTEMBER" x="9"/>
        <item n="OCTOBER" x="10"/>
        <item n="NOVEMBER" x="11"/>
        <item n="DECEMBER"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6"/>
  </rowFields>
  <rowItems count="19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ORECAST_SALES" fld="3" baseField="0" baseItem="0"/>
    <dataField name="Sum of UPPER_BOUND" fld="5" baseField="0" baseItem="0"/>
    <dataField name="Sum of LOWER_BOUN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0EFCC-91B1-45B6-860C-FC9187C20533}" name="Πίνακας2" displayName="Πίνακας2" ref="A1:F61" totalsRowShown="0" headerRowDxfId="13" dataDxfId="12">
  <autoFilter ref="A1:F61" xr:uid="{C481F235-426E-45F1-B185-0263B6C065AB}"/>
  <tableColumns count="6">
    <tableColumn id="1" xr3:uid="{7FCA11AE-366A-434C-8D39-DC7B4880BA33}" name="DATE" dataDxfId="11"/>
    <tableColumn id="2" xr3:uid="{EE102869-1EC1-4981-8402-46FA95E7D319}" name="ACTUAL_SALES" dataDxfId="10"/>
    <tableColumn id="7" xr3:uid="{CC0AC2E8-0263-49DC-A11A-AA5EE47565F3}" name="FORECAST_DATE " dataDxfId="9"/>
    <tableColumn id="3" xr3:uid="{0237C715-DCA8-4F82-9470-DAB63605412A}" name="FORECAST_SALES" dataDxfId="8">
      <calculatedColumnFormula>_xlfn.FORECAST.ETS(A2,$B$2:$B$37,$A$2:$A$37,1,1)</calculatedColumnFormula>
    </tableColumn>
    <tableColumn id="4" xr3:uid="{803F14E0-891B-4DDE-9323-495201FEF855}" name="LOWER_BOUND" dataDxfId="7">
      <calculatedColumnFormula>D2-_xlfn.FORECAST.ETS.CONFINT(A2,$B$2:$B$37,$A$2:$A$37,0.95,1,1)</calculatedColumnFormula>
    </tableColumn>
    <tableColumn id="5" xr3:uid="{6F4527B8-B633-444D-AF42-470D48E82503}" name="UPPER_BOUND" dataDxfId="6">
      <calculatedColumnFormula>D2+_xlfn.FORECAST.ETS.CONFINT(A2,$B$2:$B$37,$A$2:$A$37,0.95,1,1)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2490A-0585-4299-87B4-C389E87592DD}" name="Table1" displayName="Table1" ref="A1:E61" totalsRowShown="0">
  <autoFilter ref="A1:E61" xr:uid="{C0C2490A-0585-4299-87B4-C389E87592DD}"/>
  <tableColumns count="5">
    <tableColumn id="1" xr3:uid="{E3205985-1345-403E-958D-93F13D887802}" name="DATE" dataDxfId="5"/>
    <tableColumn id="2" xr3:uid="{1894875F-26D5-4292-AFD9-A67E75D3C7D1}" name="ACTUAL_SALES"/>
    <tableColumn id="3" xr3:uid="{D2BF248B-6D1E-4393-8014-70E841E84786}" name="Forecast(ACTUAL_SALES)" dataDxfId="4">
      <calculatedColumnFormula>_xlfn.FORECAST.ETS(A2,$B$2:$B$37,$A$2:$A$37,1,1)</calculatedColumnFormula>
    </tableColumn>
    <tableColumn id="4" xr3:uid="{3043DE7D-11B6-488E-88BC-80124D7C87BD}" name="Lower Confidence Bound(ACTUAL_SALES)" dataDxfId="3">
      <calculatedColumnFormula>C2-_xlfn.FORECAST.ETS.CONFINT(A2,$B$2:$B$37,$A$2:$A$37,0.95,1,1)</calculatedColumnFormula>
    </tableColumn>
    <tableColumn id="5" xr3:uid="{2DA12981-1E9A-4C26-8FB7-D6779A8ECEA7}" name="Upper Confidence Bound(ACTUAL_SALES)" dataDxfId="2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selection activeCell="C2" sqref="C2"/>
    </sheetView>
  </sheetViews>
  <sheetFormatPr defaultRowHeight="14.5" x14ac:dyDescent="0.35"/>
  <cols>
    <col min="1" max="1" width="10.7265625" bestFit="1" customWidth="1"/>
    <col min="2" max="2" width="11.81640625" bestFit="1" customWidth="1"/>
  </cols>
  <sheetData>
    <row r="1" spans="1:2" x14ac:dyDescent="0.35">
      <c r="A1" s="6" t="s">
        <v>0</v>
      </c>
      <c r="B1" s="6" t="s">
        <v>1</v>
      </c>
    </row>
    <row r="2" spans="1:2" x14ac:dyDescent="0.35">
      <c r="A2" s="11">
        <v>44562</v>
      </c>
      <c r="B2" s="12">
        <v>34614.15</v>
      </c>
    </row>
    <row r="3" spans="1:2" x14ac:dyDescent="0.35">
      <c r="A3" s="13">
        <v>44593</v>
      </c>
      <c r="B3" s="14">
        <v>31478.22</v>
      </c>
    </row>
    <row r="4" spans="1:2" x14ac:dyDescent="0.35">
      <c r="A4" s="11">
        <v>44621</v>
      </c>
      <c r="B4" s="12">
        <v>42752.43</v>
      </c>
    </row>
    <row r="5" spans="1:2" x14ac:dyDescent="0.35">
      <c r="A5" s="13">
        <v>44652</v>
      </c>
      <c r="B5" s="14">
        <v>64318.879999999997</v>
      </c>
    </row>
    <row r="6" spans="1:2" x14ac:dyDescent="0.35">
      <c r="A6" s="11">
        <v>44682</v>
      </c>
      <c r="B6" s="12">
        <v>62691.85</v>
      </c>
    </row>
    <row r="7" spans="1:2" x14ac:dyDescent="0.35">
      <c r="A7" s="13">
        <v>44713</v>
      </c>
      <c r="B7" s="14">
        <v>62497.11</v>
      </c>
    </row>
    <row r="8" spans="1:2" x14ac:dyDescent="0.35">
      <c r="A8" s="11">
        <v>44743</v>
      </c>
      <c r="B8" s="12">
        <v>77397.119999999995</v>
      </c>
    </row>
    <row r="9" spans="1:2" x14ac:dyDescent="0.35">
      <c r="A9" s="13">
        <v>44774</v>
      </c>
      <c r="B9" s="14">
        <v>129090.28</v>
      </c>
    </row>
    <row r="10" spans="1:2" x14ac:dyDescent="0.35">
      <c r="A10" s="11">
        <v>44805</v>
      </c>
      <c r="B10" s="12">
        <v>76573.7</v>
      </c>
    </row>
    <row r="11" spans="1:2" x14ac:dyDescent="0.35">
      <c r="A11" s="13">
        <v>44835</v>
      </c>
      <c r="B11" s="14">
        <v>66260.039999999994</v>
      </c>
    </row>
    <row r="12" spans="1:2" x14ac:dyDescent="0.35">
      <c r="A12" s="11">
        <v>44866</v>
      </c>
      <c r="B12" s="12">
        <v>41297.51</v>
      </c>
    </row>
    <row r="13" spans="1:2" x14ac:dyDescent="0.35">
      <c r="A13" s="13">
        <v>44896</v>
      </c>
      <c r="B13" s="14">
        <v>58018.97</v>
      </c>
    </row>
    <row r="14" spans="1:2" x14ac:dyDescent="0.35">
      <c r="A14" s="11">
        <v>44927</v>
      </c>
      <c r="B14" s="12">
        <v>61680.4</v>
      </c>
    </row>
    <row r="15" spans="1:2" x14ac:dyDescent="0.35">
      <c r="A15" s="13">
        <v>44958</v>
      </c>
      <c r="B15" s="14">
        <v>36212.449999999997</v>
      </c>
    </row>
    <row r="16" spans="1:2" x14ac:dyDescent="0.35">
      <c r="A16" s="11">
        <v>44986</v>
      </c>
      <c r="B16" s="12">
        <v>45015.41</v>
      </c>
    </row>
    <row r="17" spans="1:7" x14ac:dyDescent="0.35">
      <c r="A17" s="13">
        <v>45017</v>
      </c>
      <c r="B17" s="14">
        <v>66545.8</v>
      </c>
    </row>
    <row r="18" spans="1:7" x14ac:dyDescent="0.35">
      <c r="A18" s="11">
        <v>45047</v>
      </c>
      <c r="B18" s="12">
        <v>60767.48</v>
      </c>
    </row>
    <row r="19" spans="1:7" x14ac:dyDescent="0.35">
      <c r="A19" s="13">
        <v>45078</v>
      </c>
      <c r="B19" s="14">
        <v>81191.12</v>
      </c>
    </row>
    <row r="20" spans="1:7" x14ac:dyDescent="0.35">
      <c r="A20" s="11">
        <v>45108</v>
      </c>
      <c r="B20" s="12">
        <v>104977.34</v>
      </c>
    </row>
    <row r="21" spans="1:7" x14ac:dyDescent="0.35">
      <c r="A21" s="13">
        <v>45139</v>
      </c>
      <c r="B21" s="14">
        <v>116313.79</v>
      </c>
    </row>
    <row r="22" spans="1:7" x14ac:dyDescent="0.35">
      <c r="A22" s="11">
        <v>45170</v>
      </c>
      <c r="B22" s="12">
        <v>97309.28</v>
      </c>
      <c r="G22" s="1"/>
    </row>
    <row r="23" spans="1:7" x14ac:dyDescent="0.35">
      <c r="A23" s="13">
        <v>45200</v>
      </c>
      <c r="B23" s="14">
        <v>66240.44</v>
      </c>
    </row>
    <row r="24" spans="1:7" x14ac:dyDescent="0.35">
      <c r="A24" s="11">
        <v>45231</v>
      </c>
      <c r="B24" s="12">
        <v>52377.34</v>
      </c>
    </row>
    <row r="25" spans="1:7" x14ac:dyDescent="0.35">
      <c r="A25" s="13">
        <v>45261</v>
      </c>
      <c r="B25" s="14">
        <v>54201.99</v>
      </c>
    </row>
    <row r="26" spans="1:7" x14ac:dyDescent="0.35">
      <c r="A26" s="11">
        <v>45292</v>
      </c>
      <c r="B26" s="12">
        <v>57855.18</v>
      </c>
    </row>
    <row r="27" spans="1:7" x14ac:dyDescent="0.35">
      <c r="A27" s="13">
        <v>45323</v>
      </c>
      <c r="B27" s="14">
        <v>52919.46</v>
      </c>
    </row>
    <row r="28" spans="1:7" x14ac:dyDescent="0.35">
      <c r="A28" s="11">
        <v>45352</v>
      </c>
      <c r="B28" s="12">
        <v>61954.25</v>
      </c>
    </row>
    <row r="29" spans="1:7" x14ac:dyDescent="0.35">
      <c r="A29" s="13">
        <v>45383</v>
      </c>
      <c r="B29" s="14">
        <v>71473.649999999994</v>
      </c>
    </row>
    <row r="30" spans="1:7" x14ac:dyDescent="0.35">
      <c r="A30" s="11">
        <v>45413</v>
      </c>
      <c r="B30" s="12">
        <v>98618.559999999998</v>
      </c>
    </row>
    <row r="31" spans="1:7" x14ac:dyDescent="0.35">
      <c r="A31" s="13">
        <v>45444</v>
      </c>
      <c r="B31" s="14">
        <v>82807.570000000007</v>
      </c>
    </row>
    <row r="32" spans="1:7" x14ac:dyDescent="0.35">
      <c r="A32" s="11">
        <v>45474</v>
      </c>
      <c r="B32" s="12">
        <v>113220.64</v>
      </c>
    </row>
    <row r="33" spans="1:2" x14ac:dyDescent="0.35">
      <c r="A33" s="13">
        <v>45505</v>
      </c>
      <c r="B33" s="14">
        <v>115487.51</v>
      </c>
    </row>
    <row r="34" spans="1:2" x14ac:dyDescent="0.35">
      <c r="A34" s="11">
        <v>45536</v>
      </c>
      <c r="B34" s="12">
        <v>86748.69</v>
      </c>
    </row>
    <row r="35" spans="1:2" x14ac:dyDescent="0.35">
      <c r="A35" s="13">
        <v>45566</v>
      </c>
      <c r="B35" s="14">
        <v>87171.42</v>
      </c>
    </row>
    <row r="36" spans="1:2" x14ac:dyDescent="0.35">
      <c r="A36" s="11">
        <v>45597</v>
      </c>
      <c r="B36" s="12">
        <v>77267.759999999995</v>
      </c>
    </row>
    <row r="37" spans="1:2" x14ac:dyDescent="0.35">
      <c r="A37" s="13">
        <v>45627</v>
      </c>
      <c r="B37" s="14">
        <v>70530.09</v>
      </c>
    </row>
    <row r="38" spans="1:2" x14ac:dyDescent="0.35">
      <c r="A38" s="1"/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  <row r="46" spans="1:2" x14ac:dyDescent="0.35">
      <c r="A46" s="1"/>
    </row>
    <row r="47" spans="1:2" x14ac:dyDescent="0.35">
      <c r="A47" s="1"/>
    </row>
    <row r="48" spans="1:2" x14ac:dyDescent="0.35">
      <c r="A48" s="1">
        <v>45689</v>
      </c>
      <c r="B48">
        <v>1554.74</v>
      </c>
    </row>
    <row r="49" spans="1:2" x14ac:dyDescent="0.35">
      <c r="A49" s="1">
        <v>45690</v>
      </c>
      <c r="B49">
        <v>1973.58</v>
      </c>
    </row>
    <row r="50" spans="1:2" x14ac:dyDescent="0.35">
      <c r="A50" s="1">
        <v>45691</v>
      </c>
      <c r="B50">
        <v>1295.8399999999999</v>
      </c>
    </row>
    <row r="51" spans="1:2" x14ac:dyDescent="0.35">
      <c r="A51" s="1">
        <v>45692</v>
      </c>
      <c r="B51">
        <v>893.79</v>
      </c>
    </row>
    <row r="52" spans="1:2" x14ac:dyDescent="0.35">
      <c r="A52" s="1">
        <v>45693</v>
      </c>
      <c r="B52">
        <v>1372</v>
      </c>
    </row>
    <row r="53" spans="1:2" x14ac:dyDescent="0.35">
      <c r="A53" s="1">
        <v>45694</v>
      </c>
      <c r="B53">
        <v>1031.5700000000002</v>
      </c>
    </row>
    <row r="54" spans="1:2" x14ac:dyDescent="0.35">
      <c r="A54" s="1">
        <v>45695</v>
      </c>
      <c r="B54">
        <v>2059.81</v>
      </c>
    </row>
    <row r="55" spans="1:2" x14ac:dyDescent="0.35">
      <c r="A55" s="1">
        <v>45696</v>
      </c>
      <c r="B55">
        <v>1476.6599999999999</v>
      </c>
    </row>
    <row r="56" spans="1:2" x14ac:dyDescent="0.35">
      <c r="A56" s="1">
        <v>45697</v>
      </c>
      <c r="B56">
        <v>3161.55</v>
      </c>
    </row>
    <row r="57" spans="1:2" x14ac:dyDescent="0.35">
      <c r="A57" s="1">
        <v>45698</v>
      </c>
      <c r="B57">
        <v>1901.98</v>
      </c>
    </row>
    <row r="58" spans="1:2" x14ac:dyDescent="0.35">
      <c r="A58" s="1">
        <v>45699</v>
      </c>
      <c r="B58">
        <v>922.16</v>
      </c>
    </row>
    <row r="59" spans="1:2" x14ac:dyDescent="0.35">
      <c r="A59" s="1">
        <v>45700</v>
      </c>
      <c r="B59">
        <v>1126.76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31B8-C352-494E-8868-0B3185259A28}">
  <dimension ref="A1:M61"/>
  <sheetViews>
    <sheetView view="pageBreakPreview" topLeftCell="C1" zoomScaleNormal="100" zoomScaleSheetLayoutView="100" workbookViewId="0">
      <selection activeCell="H17" sqref="H17"/>
    </sheetView>
  </sheetViews>
  <sheetFormatPr defaultRowHeight="14.5" x14ac:dyDescent="0.35"/>
  <cols>
    <col min="1" max="1" width="9.81640625" style="6" hidden="1" customWidth="1"/>
    <col min="2" max="2" width="17.81640625" style="6" hidden="1" customWidth="1"/>
    <col min="3" max="3" width="21.7265625" style="6" bestFit="1" customWidth="1"/>
    <col min="4" max="4" width="19.81640625" style="6" bestFit="1" customWidth="1"/>
    <col min="5" max="5" width="18.81640625" style="6" bestFit="1" customWidth="1"/>
    <col min="6" max="6" width="18.26953125" style="6" bestFit="1" customWidth="1"/>
    <col min="7" max="7" width="3.7265625" customWidth="1"/>
    <col min="8" max="8" width="12.90625" bestFit="1" customWidth="1"/>
    <col min="9" max="9" width="12.7265625" bestFit="1" customWidth="1"/>
  </cols>
  <sheetData>
    <row r="1" spans="1:13" x14ac:dyDescent="0.35">
      <c r="A1" s="6" t="s">
        <v>0</v>
      </c>
      <c r="B1" s="6" t="s">
        <v>14</v>
      </c>
      <c r="C1" s="6" t="s">
        <v>18</v>
      </c>
      <c r="D1" s="6" t="s">
        <v>11</v>
      </c>
      <c r="E1" s="6" t="s">
        <v>12</v>
      </c>
      <c r="F1" s="6" t="s">
        <v>13</v>
      </c>
    </row>
    <row r="2" spans="1:13" x14ac:dyDescent="0.35">
      <c r="A2" s="7">
        <v>44562</v>
      </c>
      <c r="B2" s="8">
        <v>34614.15</v>
      </c>
      <c r="C2" s="7">
        <v>45658</v>
      </c>
      <c r="D2" s="9">
        <f t="shared" ref="D2:D25" si="0">_xlfn.FORECAST.ETS(C2,$B$2:$B$37,$A$2:$A$37,1,1)</f>
        <v>78540.689953869092</v>
      </c>
      <c r="E2" s="9">
        <f t="shared" ref="E2:E25" si="1">D2-_xlfn.FORECAST.ETS.CONFINT(C2,$B$2:$B$37,$A$2:$A$37,0.95,1,1)</f>
        <v>55973.639533341367</v>
      </c>
      <c r="F2" s="9">
        <f t="shared" ref="F2:F25" si="2">D2+_xlfn.FORECAST.ETS.CONFINT(C2,$B$2:$B$37,$A$2:$A$37,0.95,1,1)</f>
        <v>101107.74037439682</v>
      </c>
    </row>
    <row r="3" spans="1:13" x14ac:dyDescent="0.35">
      <c r="A3" s="7">
        <v>44593</v>
      </c>
      <c r="B3" s="8">
        <v>31478.22</v>
      </c>
      <c r="C3" s="7">
        <v>45689</v>
      </c>
      <c r="D3" s="9">
        <f t="shared" si="0"/>
        <v>62498.015751902269</v>
      </c>
      <c r="E3" s="9">
        <f t="shared" si="1"/>
        <v>39225.444797513774</v>
      </c>
      <c r="F3" s="9">
        <f t="shared" si="2"/>
        <v>85770.586706290764</v>
      </c>
    </row>
    <row r="4" spans="1:13" x14ac:dyDescent="0.35">
      <c r="A4" s="7">
        <v>44621</v>
      </c>
      <c r="B4" s="8">
        <v>42752.43</v>
      </c>
      <c r="C4" s="7">
        <v>45717</v>
      </c>
      <c r="D4" s="9">
        <f t="shared" si="0"/>
        <v>70899.286900254941</v>
      </c>
      <c r="E4" s="9">
        <f t="shared" si="1"/>
        <v>46936.596416659027</v>
      </c>
      <c r="F4" s="9">
        <f t="shared" si="2"/>
        <v>94861.977383850855</v>
      </c>
    </row>
    <row r="5" spans="1:13" x14ac:dyDescent="0.35">
      <c r="A5" s="7">
        <v>44652</v>
      </c>
      <c r="B5" s="8">
        <v>64318.879999999997</v>
      </c>
      <c r="C5" s="7">
        <v>45748</v>
      </c>
      <c r="D5" s="9">
        <f t="shared" si="0"/>
        <v>88587.866967627357</v>
      </c>
      <c r="E5" s="9">
        <f t="shared" si="1"/>
        <v>63949.143129269098</v>
      </c>
      <c r="F5" s="9">
        <f t="shared" si="2"/>
        <v>113226.59080598562</v>
      </c>
    </row>
    <row r="6" spans="1:13" x14ac:dyDescent="0.35">
      <c r="A6" s="7">
        <v>44682</v>
      </c>
      <c r="B6" s="8">
        <v>62691.85</v>
      </c>
      <c r="C6" s="7">
        <v>45778</v>
      </c>
      <c r="D6" s="9">
        <f t="shared" si="0"/>
        <v>91392.928480301911</v>
      </c>
      <c r="E6" s="9">
        <f t="shared" si="1"/>
        <v>66091.108212159685</v>
      </c>
      <c r="F6" s="9">
        <f t="shared" si="2"/>
        <v>116694.74874844414</v>
      </c>
    </row>
    <row r="7" spans="1:13" x14ac:dyDescent="0.35">
      <c r="A7" s="7">
        <v>44713</v>
      </c>
      <c r="B7" s="8">
        <v>62497.11</v>
      </c>
      <c r="C7" s="7">
        <v>45809</v>
      </c>
      <c r="D7" s="9">
        <f t="shared" si="0"/>
        <v>95840.548383991962</v>
      </c>
      <c r="E7" s="9">
        <f t="shared" si="1"/>
        <v>69887.557356913516</v>
      </c>
      <c r="F7" s="9">
        <f t="shared" si="2"/>
        <v>121793.53941107041</v>
      </c>
    </row>
    <row r="8" spans="1:13" x14ac:dyDescent="0.35">
      <c r="A8" s="7">
        <v>44743</v>
      </c>
      <c r="B8" s="8">
        <v>77397.119999999995</v>
      </c>
      <c r="C8" s="7">
        <v>45839</v>
      </c>
      <c r="D8" s="9">
        <f t="shared" si="0"/>
        <v>118622.18901874035</v>
      </c>
      <c r="E8" s="9">
        <f t="shared" si="1"/>
        <v>92029.057686812972</v>
      </c>
      <c r="F8" s="9">
        <f t="shared" si="2"/>
        <v>145215.32035066772</v>
      </c>
      <c r="H8" s="4" t="s">
        <v>2</v>
      </c>
      <c r="I8" s="16" t="s">
        <v>2</v>
      </c>
      <c r="J8" s="16"/>
      <c r="K8" s="16"/>
      <c r="L8" s="16"/>
      <c r="M8" s="16"/>
    </row>
    <row r="9" spans="1:13" ht="15.5" x14ac:dyDescent="0.35">
      <c r="A9" s="7">
        <v>44774</v>
      </c>
      <c r="B9" s="8">
        <v>129090.28</v>
      </c>
      <c r="C9" s="7">
        <v>45870</v>
      </c>
      <c r="D9" s="9">
        <f t="shared" si="0"/>
        <v>141335.04546050628</v>
      </c>
      <c r="E9" s="9">
        <f t="shared" si="1"/>
        <v>114112.00742685777</v>
      </c>
      <c r="F9" s="9">
        <f t="shared" si="2"/>
        <v>168558.08349415479</v>
      </c>
      <c r="H9" s="5">
        <f>RSQ(B2:B25,D2:D25)</f>
        <v>0.922013188333909</v>
      </c>
      <c r="I9" s="3" t="s">
        <v>3</v>
      </c>
      <c r="J9" s="17" t="s">
        <v>4</v>
      </c>
      <c r="K9" s="17"/>
      <c r="L9" s="17"/>
      <c r="M9" s="17"/>
    </row>
    <row r="10" spans="1:13" x14ac:dyDescent="0.35">
      <c r="A10" s="7">
        <v>44805</v>
      </c>
      <c r="B10" s="8">
        <v>76573.7</v>
      </c>
      <c r="C10" s="7">
        <v>45901</v>
      </c>
      <c r="D10" s="9">
        <f t="shared" si="0"/>
        <v>109936.26017003338</v>
      </c>
      <c r="E10" s="9">
        <f t="shared" si="1"/>
        <v>82092.836188271554</v>
      </c>
      <c r="F10" s="9">
        <f t="shared" si="2"/>
        <v>137779.6841517952</v>
      </c>
      <c r="I10" s="3" t="s">
        <v>5</v>
      </c>
      <c r="J10" s="17" t="s">
        <v>6</v>
      </c>
      <c r="K10" s="17"/>
      <c r="L10" s="17"/>
      <c r="M10" s="17"/>
    </row>
    <row r="11" spans="1:13" x14ac:dyDescent="0.35">
      <c r="A11" s="7">
        <v>44835</v>
      </c>
      <c r="B11" s="8">
        <v>66260.039999999994</v>
      </c>
      <c r="C11" s="7">
        <v>45931</v>
      </c>
      <c r="D11" s="9">
        <f t="shared" si="0"/>
        <v>94710.33058674763</v>
      </c>
      <c r="E11" s="9">
        <f t="shared" si="1"/>
        <v>66255.400779758202</v>
      </c>
      <c r="F11" s="9">
        <f t="shared" si="2"/>
        <v>123165.26039373706</v>
      </c>
      <c r="I11" s="3" t="s">
        <v>7</v>
      </c>
      <c r="J11" s="17" t="s">
        <v>8</v>
      </c>
      <c r="K11" s="17"/>
      <c r="L11" s="17"/>
      <c r="M11" s="17"/>
    </row>
    <row r="12" spans="1:13" x14ac:dyDescent="0.35">
      <c r="A12" s="7">
        <v>44866</v>
      </c>
      <c r="B12" s="8">
        <v>41297.51</v>
      </c>
      <c r="C12" s="7">
        <v>45962</v>
      </c>
      <c r="D12" s="9">
        <f t="shared" si="0"/>
        <v>77065.062883139195</v>
      </c>
      <c r="E12" s="9">
        <f t="shared" si="1"/>
        <v>48006.929216252713</v>
      </c>
      <c r="F12" s="9">
        <f t="shared" si="2"/>
        <v>106123.19655002568</v>
      </c>
      <c r="I12" s="3" t="s">
        <v>9</v>
      </c>
      <c r="J12" s="17" t="s">
        <v>10</v>
      </c>
      <c r="K12" s="17"/>
      <c r="L12" s="17"/>
      <c r="M12" s="17"/>
    </row>
    <row r="13" spans="1:13" x14ac:dyDescent="0.35">
      <c r="A13" s="7">
        <v>44896</v>
      </c>
      <c r="B13" s="8">
        <v>58018.97</v>
      </c>
      <c r="C13" s="7">
        <v>45992</v>
      </c>
      <c r="D13" s="9">
        <f t="shared" si="0"/>
        <v>83572.097699453196</v>
      </c>
      <c r="E13" s="9">
        <f t="shared" si="1"/>
        <v>53918.538331014526</v>
      </c>
      <c r="F13" s="9">
        <f t="shared" si="2"/>
        <v>113225.65706789187</v>
      </c>
    </row>
    <row r="14" spans="1:13" x14ac:dyDescent="0.35">
      <c r="A14" s="7">
        <v>44927</v>
      </c>
      <c r="B14" s="8">
        <v>61680.4</v>
      </c>
      <c r="C14" s="7">
        <v>46023</v>
      </c>
      <c r="D14" s="9">
        <f t="shared" si="0"/>
        <v>88978.067377118903</v>
      </c>
      <c r="E14" s="9">
        <f t="shared" si="1"/>
        <v>57144.780957754614</v>
      </c>
      <c r="F14" s="9">
        <f t="shared" si="2"/>
        <v>120811.35379648319</v>
      </c>
    </row>
    <row r="15" spans="1:13" x14ac:dyDescent="0.35">
      <c r="A15" s="7">
        <v>44958</v>
      </c>
      <c r="B15" s="8">
        <v>36212.449999999997</v>
      </c>
      <c r="C15" s="7">
        <v>46054</v>
      </c>
      <c r="D15" s="9">
        <f t="shared" si="0"/>
        <v>72935.393175152072</v>
      </c>
      <c r="E15" s="9">
        <f t="shared" si="1"/>
        <v>40549.403470210149</v>
      </c>
      <c r="F15" s="9">
        <f t="shared" si="2"/>
        <v>105321.382880094</v>
      </c>
    </row>
    <row r="16" spans="1:13" x14ac:dyDescent="0.35">
      <c r="A16" s="7">
        <v>44986</v>
      </c>
      <c r="B16" s="8">
        <v>45015.41</v>
      </c>
      <c r="C16" s="7">
        <v>46082</v>
      </c>
      <c r="D16" s="9">
        <f t="shared" si="0"/>
        <v>81336.664323504738</v>
      </c>
      <c r="E16" s="9">
        <f t="shared" si="1"/>
        <v>48403.156480527512</v>
      </c>
      <c r="F16" s="9">
        <f t="shared" si="2"/>
        <v>114270.17216648196</v>
      </c>
    </row>
    <row r="17" spans="1:6" x14ac:dyDescent="0.35">
      <c r="A17" s="7">
        <v>45017</v>
      </c>
      <c r="B17" s="8">
        <v>66545.8</v>
      </c>
      <c r="C17" s="7">
        <v>46113</v>
      </c>
      <c r="D17" s="9">
        <f t="shared" si="0"/>
        <v>99025.244390877153</v>
      </c>
      <c r="E17" s="9">
        <f t="shared" si="1"/>
        <v>65549.133926467941</v>
      </c>
      <c r="F17" s="9">
        <f t="shared" si="2"/>
        <v>132501.35485528636</v>
      </c>
    </row>
    <row r="18" spans="1:6" x14ac:dyDescent="0.35">
      <c r="A18" s="7">
        <v>45047</v>
      </c>
      <c r="B18" s="8">
        <v>60767.48</v>
      </c>
      <c r="C18" s="7">
        <v>46143</v>
      </c>
      <c r="D18" s="9">
        <f t="shared" si="0"/>
        <v>101830.30590355172</v>
      </c>
      <c r="E18" s="9">
        <f t="shared" si="1"/>
        <v>67816.258119470091</v>
      </c>
      <c r="F18" s="9">
        <f t="shared" si="2"/>
        <v>135844.35368763335</v>
      </c>
    </row>
    <row r="19" spans="1:6" x14ac:dyDescent="0.35">
      <c r="A19" s="7">
        <v>45078</v>
      </c>
      <c r="B19" s="8">
        <v>81191.12</v>
      </c>
      <c r="C19" s="7">
        <v>46174</v>
      </c>
      <c r="D19" s="9">
        <f t="shared" si="0"/>
        <v>106277.92580724177</v>
      </c>
      <c r="E19" s="9">
        <f t="shared" si="1"/>
        <v>71730.373334101881</v>
      </c>
      <c r="F19" s="9">
        <f t="shared" si="2"/>
        <v>140825.47828038165</v>
      </c>
    </row>
    <row r="20" spans="1:6" x14ac:dyDescent="0.35">
      <c r="A20" s="7">
        <v>45108</v>
      </c>
      <c r="B20" s="8">
        <v>104977.34</v>
      </c>
      <c r="C20" s="7">
        <v>46204</v>
      </c>
      <c r="D20" s="9">
        <f t="shared" si="0"/>
        <v>129059.56644199016</v>
      </c>
      <c r="E20" s="9">
        <f t="shared" si="1"/>
        <v>93982.72513538794</v>
      </c>
      <c r="F20" s="9">
        <f t="shared" si="2"/>
        <v>164136.40774859238</v>
      </c>
    </row>
    <row r="21" spans="1:6" x14ac:dyDescent="0.35">
      <c r="A21" s="7">
        <v>45139</v>
      </c>
      <c r="B21" s="8">
        <v>116313.79</v>
      </c>
      <c r="C21" s="7">
        <v>46235</v>
      </c>
      <c r="D21" s="9">
        <f t="shared" si="0"/>
        <v>151772.42288375611</v>
      </c>
      <c r="E21" s="9">
        <f t="shared" si="1"/>
        <v>116170.30626558411</v>
      </c>
      <c r="F21" s="9">
        <f t="shared" si="2"/>
        <v>187374.53950192811</v>
      </c>
    </row>
    <row r="22" spans="1:6" x14ac:dyDescent="0.35">
      <c r="A22" s="7">
        <v>45170</v>
      </c>
      <c r="B22" s="8">
        <v>97309.28</v>
      </c>
      <c r="C22" s="7">
        <v>46266</v>
      </c>
      <c r="D22" s="9">
        <f t="shared" si="0"/>
        <v>120373.6375932832</v>
      </c>
      <c r="E22" s="9">
        <f t="shared" si="1"/>
        <v>84250.07000418735</v>
      </c>
      <c r="F22" s="9">
        <f t="shared" si="2"/>
        <v>156497.20518237905</v>
      </c>
    </row>
    <row r="23" spans="1:6" x14ac:dyDescent="0.35">
      <c r="A23" s="7">
        <v>45200</v>
      </c>
      <c r="B23" s="8">
        <v>66240.44</v>
      </c>
      <c r="C23" s="7">
        <v>46296</v>
      </c>
      <c r="D23" s="9">
        <f t="shared" si="0"/>
        <v>105147.70800999744</v>
      </c>
      <c r="E23" s="9">
        <f t="shared" si="1"/>
        <v>68506.33661641751</v>
      </c>
      <c r="F23" s="9">
        <f t="shared" si="2"/>
        <v>141789.07940357737</v>
      </c>
    </row>
    <row r="24" spans="1:6" x14ac:dyDescent="0.35">
      <c r="A24" s="7">
        <v>45231</v>
      </c>
      <c r="B24" s="8">
        <v>52377.34</v>
      </c>
      <c r="C24" s="7">
        <v>46327</v>
      </c>
      <c r="D24" s="9">
        <f t="shared" si="0"/>
        <v>87502.440306389006</v>
      </c>
      <c r="E24" s="9">
        <f t="shared" si="1"/>
        <v>50346.746086629231</v>
      </c>
      <c r="F24" s="9">
        <f t="shared" si="2"/>
        <v>124658.13452614879</v>
      </c>
    </row>
    <row r="25" spans="1:6" x14ac:dyDescent="0.35">
      <c r="A25" s="7">
        <v>45261</v>
      </c>
      <c r="B25" s="8">
        <v>54201.99</v>
      </c>
      <c r="C25" s="7">
        <v>46357</v>
      </c>
      <c r="D25" s="9">
        <f t="shared" si="0"/>
        <v>94009.475122702992</v>
      </c>
      <c r="E25" s="9">
        <f t="shared" si="1"/>
        <v>56342.782940383564</v>
      </c>
      <c r="F25" s="9">
        <f t="shared" si="2"/>
        <v>131676.16730502242</v>
      </c>
    </row>
    <row r="26" spans="1:6" x14ac:dyDescent="0.35">
      <c r="A26" s="7">
        <v>45292</v>
      </c>
      <c r="B26" s="8">
        <v>57855.18</v>
      </c>
      <c r="C26" s="9"/>
    </row>
    <row r="27" spans="1:6" x14ac:dyDescent="0.35">
      <c r="A27" s="7">
        <v>45323</v>
      </c>
      <c r="B27" s="8">
        <v>52919.46</v>
      </c>
      <c r="C27" s="9"/>
    </row>
    <row r="28" spans="1:6" x14ac:dyDescent="0.35">
      <c r="A28" s="7">
        <v>45352</v>
      </c>
      <c r="B28" s="8">
        <v>61954.25</v>
      </c>
      <c r="C28" s="9"/>
    </row>
    <row r="29" spans="1:6" x14ac:dyDescent="0.35">
      <c r="A29" s="7">
        <v>45383</v>
      </c>
      <c r="B29" s="8">
        <v>71473.649999999994</v>
      </c>
      <c r="C29" s="9"/>
    </row>
    <row r="30" spans="1:6" x14ac:dyDescent="0.35">
      <c r="A30" s="7">
        <v>45413</v>
      </c>
      <c r="B30" s="8">
        <v>98618.559999999998</v>
      </c>
      <c r="C30" s="9"/>
    </row>
    <row r="31" spans="1:6" x14ac:dyDescent="0.35">
      <c r="A31" s="7">
        <v>45444</v>
      </c>
      <c r="B31" s="8">
        <v>82807.570000000007</v>
      </c>
      <c r="C31" s="9"/>
    </row>
    <row r="32" spans="1:6" x14ac:dyDescent="0.35">
      <c r="A32" s="7">
        <v>45474</v>
      </c>
      <c r="B32" s="8">
        <v>113220.64</v>
      </c>
      <c r="C32" s="9"/>
    </row>
    <row r="33" spans="1:6" x14ac:dyDescent="0.35">
      <c r="A33" s="7">
        <v>45505</v>
      </c>
      <c r="B33" s="8">
        <v>115487.51</v>
      </c>
      <c r="C33" s="9"/>
    </row>
    <row r="34" spans="1:6" x14ac:dyDescent="0.35">
      <c r="A34" s="7">
        <v>45536</v>
      </c>
      <c r="B34" s="8">
        <v>86748.69</v>
      </c>
      <c r="C34" s="9"/>
    </row>
    <row r="35" spans="1:6" x14ac:dyDescent="0.35">
      <c r="A35" s="7">
        <v>45566</v>
      </c>
      <c r="B35" s="8">
        <v>87171.42</v>
      </c>
      <c r="C35" s="9"/>
    </row>
    <row r="36" spans="1:6" x14ac:dyDescent="0.35">
      <c r="A36" s="7">
        <v>45597</v>
      </c>
      <c r="B36" s="8">
        <v>77267.759999999995</v>
      </c>
      <c r="C36" s="9"/>
    </row>
    <row r="37" spans="1:6" x14ac:dyDescent="0.35">
      <c r="A37" s="7">
        <v>45627</v>
      </c>
      <c r="B37" s="8">
        <v>70530.09</v>
      </c>
      <c r="C37" s="9"/>
      <c r="D37" s="9"/>
      <c r="E37" s="9"/>
      <c r="F37" s="9"/>
    </row>
    <row r="38" spans="1:6" x14ac:dyDescent="0.35">
      <c r="A38" s="10"/>
      <c r="D38" s="9"/>
      <c r="E38" s="9"/>
      <c r="F38" s="9"/>
    </row>
    <row r="39" spans="1:6" x14ac:dyDescent="0.35">
      <c r="A39" s="10"/>
      <c r="D39" s="9"/>
      <c r="E39" s="9"/>
      <c r="F39" s="9"/>
    </row>
    <row r="40" spans="1:6" x14ac:dyDescent="0.35">
      <c r="A40" s="10"/>
      <c r="D40" s="9"/>
      <c r="E40" s="9"/>
      <c r="F40" s="9"/>
    </row>
    <row r="41" spans="1:6" x14ac:dyDescent="0.35">
      <c r="A41" s="10"/>
      <c r="D41" s="9"/>
      <c r="E41" s="9"/>
      <c r="F41" s="9"/>
    </row>
    <row r="42" spans="1:6" x14ac:dyDescent="0.35">
      <c r="A42" s="10"/>
      <c r="D42" s="9"/>
      <c r="E42" s="9"/>
      <c r="F42" s="9"/>
    </row>
    <row r="43" spans="1:6" x14ac:dyDescent="0.35">
      <c r="A43" s="10"/>
      <c r="D43" s="9"/>
      <c r="E43" s="9"/>
      <c r="F43" s="9"/>
    </row>
    <row r="44" spans="1:6" x14ac:dyDescent="0.35">
      <c r="A44" s="10"/>
      <c r="D44" s="9"/>
      <c r="E44" s="9"/>
      <c r="F44" s="9"/>
    </row>
    <row r="45" spans="1:6" x14ac:dyDescent="0.35">
      <c r="A45" s="10"/>
      <c r="D45" s="9"/>
      <c r="E45" s="9"/>
      <c r="F45" s="9"/>
    </row>
    <row r="46" spans="1:6" x14ac:dyDescent="0.35">
      <c r="A46" s="10"/>
      <c r="D46" s="9"/>
      <c r="E46" s="9"/>
      <c r="F46" s="9"/>
    </row>
    <row r="47" spans="1:6" x14ac:dyDescent="0.35">
      <c r="A47" s="10"/>
      <c r="D47" s="9"/>
      <c r="E47" s="9"/>
      <c r="F47" s="9"/>
    </row>
    <row r="48" spans="1:6" x14ac:dyDescent="0.35">
      <c r="A48" s="10"/>
      <c r="D48" s="9"/>
      <c r="E48" s="9"/>
      <c r="F48" s="9"/>
    </row>
    <row r="49" spans="1:6" x14ac:dyDescent="0.35">
      <c r="A49" s="10"/>
      <c r="D49" s="9"/>
      <c r="E49" s="9"/>
      <c r="F49" s="9"/>
    </row>
    <row r="50" spans="1:6" x14ac:dyDescent="0.35">
      <c r="A50" s="10"/>
      <c r="D50" s="9"/>
      <c r="E50" s="9"/>
      <c r="F50" s="9"/>
    </row>
    <row r="51" spans="1:6" x14ac:dyDescent="0.35">
      <c r="A51" s="10"/>
      <c r="D51" s="9"/>
      <c r="E51" s="9"/>
      <c r="F51" s="9"/>
    </row>
    <row r="52" spans="1:6" x14ac:dyDescent="0.35">
      <c r="A52" s="10"/>
      <c r="D52" s="9"/>
      <c r="E52" s="9"/>
      <c r="F52" s="9"/>
    </row>
    <row r="53" spans="1:6" x14ac:dyDescent="0.35">
      <c r="A53" s="10"/>
      <c r="D53" s="9"/>
      <c r="E53" s="9"/>
      <c r="F53" s="9"/>
    </row>
    <row r="54" spans="1:6" x14ac:dyDescent="0.35">
      <c r="A54" s="10"/>
      <c r="D54" s="9"/>
      <c r="E54" s="9"/>
      <c r="F54" s="9"/>
    </row>
    <row r="55" spans="1:6" x14ac:dyDescent="0.35">
      <c r="A55" s="10"/>
      <c r="D55" s="9"/>
      <c r="E55" s="9"/>
      <c r="F55" s="9"/>
    </row>
    <row r="56" spans="1:6" x14ac:dyDescent="0.35">
      <c r="A56" s="10"/>
      <c r="D56" s="9"/>
      <c r="E56" s="9"/>
      <c r="F56" s="9"/>
    </row>
    <row r="57" spans="1:6" x14ac:dyDescent="0.35">
      <c r="A57" s="10"/>
      <c r="D57" s="9"/>
      <c r="E57" s="9"/>
      <c r="F57" s="9"/>
    </row>
    <row r="58" spans="1:6" x14ac:dyDescent="0.35">
      <c r="A58" s="10"/>
      <c r="D58" s="9"/>
      <c r="E58" s="9"/>
      <c r="F58" s="9"/>
    </row>
    <row r="59" spans="1:6" x14ac:dyDescent="0.35">
      <c r="A59" s="10"/>
      <c r="D59" s="9"/>
      <c r="E59" s="9"/>
      <c r="F59" s="9"/>
    </row>
    <row r="60" spans="1:6" x14ac:dyDescent="0.35">
      <c r="A60" s="10"/>
      <c r="D60" s="9"/>
      <c r="E60" s="9"/>
      <c r="F60" s="9"/>
    </row>
    <row r="61" spans="1:6" x14ac:dyDescent="0.35">
      <c r="A61" s="10"/>
      <c r="D61" s="9"/>
      <c r="E61" s="9"/>
      <c r="F61" s="9"/>
    </row>
  </sheetData>
  <mergeCells count="5">
    <mergeCell ref="I8:M8"/>
    <mergeCell ref="J10:M10"/>
    <mergeCell ref="J11:M11"/>
    <mergeCell ref="J9:M9"/>
    <mergeCell ref="J12:M12"/>
  </mergeCells>
  <conditionalFormatting sqref="H9">
    <cfRule type="cellIs" dxfId="1" priority="1" operator="greaterThan">
      <formula>0.9</formula>
    </cfRule>
    <cfRule type="cellIs" dxfId="0" priority="2" operator="greaterThan">
      <formula>"0.9"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D2:F2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BB8B-3E50-42C9-884C-D2B2A938B799}">
  <dimension ref="A1"/>
  <sheetViews>
    <sheetView workbookViewId="0">
      <selection activeCell="M12" sqref="M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9DF8-2DE1-4FF9-ADDB-08D5ACAE684E}">
  <dimension ref="A1:D20"/>
  <sheetViews>
    <sheetView tabSelected="1" workbookViewId="0">
      <selection activeCell="C14" sqref="C14"/>
    </sheetView>
  </sheetViews>
  <sheetFormatPr defaultRowHeight="14.5" x14ac:dyDescent="0.35"/>
  <cols>
    <col min="1" max="1" width="16.6328125" bestFit="1" customWidth="1"/>
    <col min="2" max="2" width="21.7265625" bestFit="1" customWidth="1"/>
    <col min="3" max="3" width="20.08984375" bestFit="1" customWidth="1"/>
    <col min="4" max="4" width="20.6328125" bestFit="1" customWidth="1"/>
    <col min="5" max="5" width="20.08984375" bestFit="1" customWidth="1"/>
    <col min="6" max="6" width="21.7265625" bestFit="1" customWidth="1"/>
  </cols>
  <sheetData>
    <row r="1" spans="1:4" x14ac:dyDescent="0.35">
      <c r="A1" s="15" t="s">
        <v>27</v>
      </c>
      <c r="B1" t="s">
        <v>28</v>
      </c>
      <c r="C1" t="s">
        <v>22</v>
      </c>
      <c r="D1" t="s">
        <v>21</v>
      </c>
    </row>
    <row r="2" spans="1:4" x14ac:dyDescent="0.35">
      <c r="A2" s="6" t="s">
        <v>20</v>
      </c>
      <c r="B2" s="18"/>
      <c r="C2" s="18"/>
      <c r="D2" s="18"/>
    </row>
    <row r="3" spans="1:4" x14ac:dyDescent="0.35">
      <c r="A3" s="19" t="s">
        <v>20</v>
      </c>
      <c r="B3" s="18"/>
      <c r="C3" s="18"/>
      <c r="D3" s="18"/>
    </row>
    <row r="4" spans="1:4" x14ac:dyDescent="0.35">
      <c r="A4" s="6" t="s">
        <v>23</v>
      </c>
      <c r="B4" s="18">
        <v>455188.11748180201</v>
      </c>
      <c r="C4" s="18">
        <v>622143.21330759756</v>
      </c>
      <c r="D4" s="18">
        <v>288233.02165600646</v>
      </c>
    </row>
    <row r="5" spans="1:4" x14ac:dyDescent="0.35">
      <c r="A5" s="19" t="s">
        <v>40</v>
      </c>
      <c r="B5" s="18">
        <v>167518.75733098801</v>
      </c>
      <c r="C5" s="18">
        <v>221919.09417088001</v>
      </c>
      <c r="D5" s="18">
        <v>113118.42049109598</v>
      </c>
    </row>
    <row r="6" spans="1:4" x14ac:dyDescent="0.35">
      <c r="A6" s="19" t="s">
        <v>39</v>
      </c>
      <c r="B6" s="18">
        <v>135433.40892705435</v>
      </c>
      <c r="C6" s="18">
        <v>191091.96958638477</v>
      </c>
      <c r="D6" s="18">
        <v>79774.848267723923</v>
      </c>
    </row>
    <row r="7" spans="1:4" x14ac:dyDescent="0.35">
      <c r="A7" s="19" t="s">
        <v>38</v>
      </c>
      <c r="B7" s="18">
        <v>152235.95122375968</v>
      </c>
      <c r="C7" s="18">
        <v>209132.1495503328</v>
      </c>
      <c r="D7" s="18">
        <v>95339.752897186539</v>
      </c>
    </row>
    <row r="8" spans="1:4" x14ac:dyDescent="0.35">
      <c r="A8" s="6" t="s">
        <v>24</v>
      </c>
      <c r="B8" s="18">
        <v>582954.81993359188</v>
      </c>
      <c r="C8" s="18">
        <v>760886.06578880153</v>
      </c>
      <c r="D8" s="18">
        <v>405023.57407838217</v>
      </c>
    </row>
    <row r="9" spans="1:4" x14ac:dyDescent="0.35">
      <c r="A9" s="19" t="s">
        <v>29</v>
      </c>
      <c r="B9" s="18">
        <v>187613.11135850451</v>
      </c>
      <c r="C9" s="18">
        <v>245727.94566127198</v>
      </c>
      <c r="D9" s="18">
        <v>129498.27705573704</v>
      </c>
    </row>
    <row r="10" spans="1:4" x14ac:dyDescent="0.35">
      <c r="A10" s="19" t="s">
        <v>30</v>
      </c>
      <c r="B10" s="18">
        <v>193223.23438385362</v>
      </c>
      <c r="C10" s="18">
        <v>252539.10243607749</v>
      </c>
      <c r="D10" s="18">
        <v>133907.36633162978</v>
      </c>
    </row>
    <row r="11" spans="1:4" x14ac:dyDescent="0.35">
      <c r="A11" s="19" t="s">
        <v>31</v>
      </c>
      <c r="B11" s="18">
        <v>202118.47419123375</v>
      </c>
      <c r="C11" s="18">
        <v>262619.01769145206</v>
      </c>
      <c r="D11" s="18">
        <v>141617.93069101538</v>
      </c>
    </row>
    <row r="12" spans="1:4" x14ac:dyDescent="0.35">
      <c r="A12" s="6" t="s">
        <v>25</v>
      </c>
      <c r="B12" s="18">
        <v>771099.12156830938</v>
      </c>
      <c r="C12" s="18">
        <v>959561.24042951723</v>
      </c>
      <c r="D12" s="18">
        <v>582637.00270710175</v>
      </c>
    </row>
    <row r="13" spans="1:4" x14ac:dyDescent="0.35">
      <c r="A13" s="19" t="s">
        <v>32</v>
      </c>
      <c r="B13" s="18">
        <v>247681.75546073052</v>
      </c>
      <c r="C13" s="18">
        <v>309351.72809926013</v>
      </c>
      <c r="D13" s="18">
        <v>186011.78282220091</v>
      </c>
    </row>
    <row r="14" spans="1:4" x14ac:dyDescent="0.35">
      <c r="A14" s="19" t="s">
        <v>33</v>
      </c>
      <c r="B14" s="18">
        <v>293107.46834426239</v>
      </c>
      <c r="C14" s="18">
        <v>355932.62299608288</v>
      </c>
      <c r="D14" s="18">
        <v>230282.31369244188</v>
      </c>
    </row>
    <row r="15" spans="1:4" x14ac:dyDescent="0.35">
      <c r="A15" s="19" t="s">
        <v>34</v>
      </c>
      <c r="B15" s="18">
        <v>230309.89776331658</v>
      </c>
      <c r="C15" s="18">
        <v>294276.88933417422</v>
      </c>
      <c r="D15" s="18">
        <v>166342.9061924589</v>
      </c>
    </row>
    <row r="16" spans="1:4" x14ac:dyDescent="0.35">
      <c r="A16" s="6" t="s">
        <v>26</v>
      </c>
      <c r="B16" s="18">
        <v>542007.11460842937</v>
      </c>
      <c r="C16" s="18">
        <v>740637.49524640315</v>
      </c>
      <c r="D16" s="18">
        <v>343376.73397045577</v>
      </c>
    </row>
    <row r="17" spans="1:4" x14ac:dyDescent="0.35">
      <c r="A17" s="19" t="s">
        <v>35</v>
      </c>
      <c r="B17" s="18">
        <v>199858.03859674506</v>
      </c>
      <c r="C17" s="18">
        <v>264954.33979731443</v>
      </c>
      <c r="D17" s="18">
        <v>134761.73739617571</v>
      </c>
    </row>
    <row r="18" spans="1:4" x14ac:dyDescent="0.35">
      <c r="A18" s="19" t="s">
        <v>36</v>
      </c>
      <c r="B18" s="18">
        <v>164567.50318952819</v>
      </c>
      <c r="C18" s="18">
        <v>230781.33107617445</v>
      </c>
      <c r="D18" s="18">
        <v>98353.675302881951</v>
      </c>
    </row>
    <row r="19" spans="1:4" x14ac:dyDescent="0.35">
      <c r="A19" s="19" t="s">
        <v>37</v>
      </c>
      <c r="B19" s="18">
        <v>177581.57282215619</v>
      </c>
      <c r="C19" s="18">
        <v>244901.82437291427</v>
      </c>
      <c r="D19" s="18">
        <v>110261.32127139809</v>
      </c>
    </row>
    <row r="20" spans="1:4" x14ac:dyDescent="0.35">
      <c r="A20" s="6" t="s">
        <v>19</v>
      </c>
      <c r="B20" s="18">
        <v>2351249.173592133</v>
      </c>
      <c r="C20" s="18">
        <v>3083228.0147723197</v>
      </c>
      <c r="D20" s="18">
        <v>1619270.332411946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1A41-B7C6-4458-BC0E-DE9E0CEAAEC8}">
  <dimension ref="A1:E61"/>
  <sheetViews>
    <sheetView workbookViewId="0"/>
  </sheetViews>
  <sheetFormatPr defaultRowHeight="14.5" x14ac:dyDescent="0.35"/>
  <cols>
    <col min="1" max="1" width="9.453125" bestFit="1" customWidth="1"/>
    <col min="2" max="2" width="15.1796875" customWidth="1"/>
    <col min="3" max="3" width="23.54296875" customWidth="1"/>
    <col min="4" max="4" width="37.26953125" customWidth="1"/>
    <col min="5" max="5" width="37.36328125" customWidth="1"/>
  </cols>
  <sheetData>
    <row r="1" spans="1:5" x14ac:dyDescent="0.3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 s="1">
        <v>44562</v>
      </c>
      <c r="B2" s="2">
        <v>36443</v>
      </c>
    </row>
    <row r="3" spans="1:5" x14ac:dyDescent="0.35">
      <c r="A3" s="1">
        <v>44593</v>
      </c>
      <c r="B3" s="2">
        <v>26670</v>
      </c>
    </row>
    <row r="4" spans="1:5" x14ac:dyDescent="0.35">
      <c r="A4" s="1">
        <v>44621</v>
      </c>
      <c r="B4" s="2">
        <v>39122</v>
      </c>
    </row>
    <row r="5" spans="1:5" x14ac:dyDescent="0.35">
      <c r="A5" s="1">
        <v>44652</v>
      </c>
      <c r="B5" s="2">
        <v>61877</v>
      </c>
    </row>
    <row r="6" spans="1:5" x14ac:dyDescent="0.35">
      <c r="A6" s="1">
        <v>44682</v>
      </c>
      <c r="B6" s="2">
        <v>72694</v>
      </c>
    </row>
    <row r="7" spans="1:5" x14ac:dyDescent="0.35">
      <c r="A7" s="1">
        <v>44713</v>
      </c>
      <c r="B7" s="2">
        <v>72469</v>
      </c>
    </row>
    <row r="8" spans="1:5" x14ac:dyDescent="0.35">
      <c r="A8" s="1">
        <v>44743</v>
      </c>
      <c r="B8" s="2">
        <v>94016</v>
      </c>
    </row>
    <row r="9" spans="1:5" x14ac:dyDescent="0.35">
      <c r="A9" s="1">
        <v>44774</v>
      </c>
      <c r="B9" s="2">
        <v>112598</v>
      </c>
    </row>
    <row r="10" spans="1:5" x14ac:dyDescent="0.35">
      <c r="A10" s="1">
        <v>44805</v>
      </c>
      <c r="B10" s="2">
        <v>73597</v>
      </c>
    </row>
    <row r="11" spans="1:5" x14ac:dyDescent="0.35">
      <c r="A11" s="1">
        <v>44835</v>
      </c>
      <c r="B11" s="2">
        <v>61169</v>
      </c>
    </row>
    <row r="12" spans="1:5" x14ac:dyDescent="0.35">
      <c r="A12" s="1">
        <v>44866</v>
      </c>
      <c r="B12" s="2">
        <v>51096</v>
      </c>
    </row>
    <row r="13" spans="1:5" x14ac:dyDescent="0.35">
      <c r="A13" s="1">
        <v>44896</v>
      </c>
      <c r="B13" s="2">
        <v>48839</v>
      </c>
    </row>
    <row r="14" spans="1:5" x14ac:dyDescent="0.35">
      <c r="A14" s="1">
        <v>44927</v>
      </c>
      <c r="B14" s="2">
        <v>54441</v>
      </c>
    </row>
    <row r="15" spans="1:5" x14ac:dyDescent="0.35">
      <c r="A15" s="1">
        <v>44958</v>
      </c>
      <c r="B15" s="2">
        <v>40921</v>
      </c>
    </row>
    <row r="16" spans="1:5" x14ac:dyDescent="0.35">
      <c r="A16" s="1">
        <v>44986</v>
      </c>
      <c r="B16" s="2">
        <v>51580</v>
      </c>
    </row>
    <row r="17" spans="1:2" x14ac:dyDescent="0.35">
      <c r="A17" s="1">
        <v>45017</v>
      </c>
      <c r="B17" s="2">
        <v>76195</v>
      </c>
    </row>
    <row r="18" spans="1:2" x14ac:dyDescent="0.35">
      <c r="A18" s="1">
        <v>45047</v>
      </c>
      <c r="B18" s="2">
        <v>65930</v>
      </c>
    </row>
    <row r="19" spans="1:2" x14ac:dyDescent="0.35">
      <c r="A19" s="1">
        <v>45078</v>
      </c>
      <c r="B19" s="2">
        <v>80395</v>
      </c>
    </row>
    <row r="20" spans="1:2" x14ac:dyDescent="0.35">
      <c r="A20" s="1">
        <v>45108</v>
      </c>
      <c r="B20" s="2">
        <v>107915</v>
      </c>
    </row>
    <row r="21" spans="1:2" x14ac:dyDescent="0.35">
      <c r="A21" s="1">
        <v>45139</v>
      </c>
      <c r="B21" s="2">
        <v>126912</v>
      </c>
    </row>
    <row r="22" spans="1:2" x14ac:dyDescent="0.35">
      <c r="A22" s="1">
        <v>45170</v>
      </c>
      <c r="B22" s="2">
        <v>93142</v>
      </c>
    </row>
    <row r="23" spans="1:2" x14ac:dyDescent="0.35">
      <c r="A23" s="1">
        <v>45200</v>
      </c>
      <c r="B23" s="2">
        <v>77402</v>
      </c>
    </row>
    <row r="24" spans="1:2" x14ac:dyDescent="0.35">
      <c r="A24" s="1">
        <v>45231</v>
      </c>
      <c r="B24" s="2">
        <v>57127</v>
      </c>
    </row>
    <row r="25" spans="1:2" x14ac:dyDescent="0.35">
      <c r="A25" s="1">
        <v>45261</v>
      </c>
      <c r="B25" s="2">
        <v>57263</v>
      </c>
    </row>
    <row r="26" spans="1:2" x14ac:dyDescent="0.35">
      <c r="A26" s="1">
        <v>45292</v>
      </c>
      <c r="B26" s="2">
        <v>58890</v>
      </c>
    </row>
    <row r="27" spans="1:2" x14ac:dyDescent="0.35">
      <c r="A27" s="1">
        <v>45323</v>
      </c>
      <c r="B27" s="2">
        <v>47501</v>
      </c>
    </row>
    <row r="28" spans="1:2" x14ac:dyDescent="0.35">
      <c r="A28" s="1">
        <v>45352</v>
      </c>
      <c r="B28" s="2">
        <v>70413</v>
      </c>
    </row>
    <row r="29" spans="1:2" x14ac:dyDescent="0.35">
      <c r="A29" s="1">
        <v>45383</v>
      </c>
      <c r="B29" s="2">
        <v>71069</v>
      </c>
    </row>
    <row r="30" spans="1:2" x14ac:dyDescent="0.35">
      <c r="A30" s="1">
        <v>45413</v>
      </c>
      <c r="B30" s="2">
        <v>95103</v>
      </c>
    </row>
    <row r="31" spans="1:2" x14ac:dyDescent="0.35">
      <c r="A31" s="1">
        <v>45444</v>
      </c>
      <c r="B31" s="2">
        <v>101160</v>
      </c>
    </row>
    <row r="32" spans="1:2" x14ac:dyDescent="0.35">
      <c r="A32" s="1">
        <v>45474</v>
      </c>
      <c r="B32" s="2">
        <v>108551</v>
      </c>
    </row>
    <row r="33" spans="1:5" x14ac:dyDescent="0.35">
      <c r="A33" s="1">
        <v>45505</v>
      </c>
      <c r="B33" s="2">
        <v>133018</v>
      </c>
    </row>
    <row r="34" spans="1:5" x14ac:dyDescent="0.35">
      <c r="A34" s="1">
        <v>45536</v>
      </c>
      <c r="B34" s="2">
        <v>105020</v>
      </c>
    </row>
    <row r="35" spans="1:5" x14ac:dyDescent="0.35">
      <c r="A35" s="1">
        <v>45566</v>
      </c>
      <c r="B35" s="2">
        <v>73902</v>
      </c>
    </row>
    <row r="36" spans="1:5" x14ac:dyDescent="0.35">
      <c r="A36" s="1">
        <v>45597</v>
      </c>
      <c r="B36" s="2">
        <v>65136</v>
      </c>
    </row>
    <row r="37" spans="1:5" x14ac:dyDescent="0.35">
      <c r="A37" s="1">
        <v>45627</v>
      </c>
      <c r="B37" s="2">
        <v>62785</v>
      </c>
      <c r="C37" s="2">
        <v>62785</v>
      </c>
      <c r="D37" s="2">
        <v>62785</v>
      </c>
      <c r="E37" s="2">
        <v>62785</v>
      </c>
    </row>
    <row r="38" spans="1:5" x14ac:dyDescent="0.35">
      <c r="A38" s="1">
        <v>45658</v>
      </c>
      <c r="C38" s="2">
        <f t="shared" ref="C38:C61" si="0">_xlfn.FORECAST.ETS(A38,$B$2:$B$37,$A$2:$A$37,1,1)</f>
        <v>70175.074473319488</v>
      </c>
      <c r="D38" s="2">
        <f t="shared" ref="D38:D61" si="1">C38-_xlfn.FORECAST.ETS.CONFINT(A38,$B$2:$B$37,$A$2:$A$37,0.95,1,1)</f>
        <v>56159.631532618907</v>
      </c>
      <c r="E38" s="2">
        <f t="shared" ref="E38:E61" si="2">C38+_xlfn.FORECAST.ETS.CONFINT(A38,$B$2:$B$37,$A$2:$A$37,0.95,1,1)</f>
        <v>84190.517414020069</v>
      </c>
    </row>
    <row r="39" spans="1:5" x14ac:dyDescent="0.35">
      <c r="A39" s="1">
        <v>45689</v>
      </c>
      <c r="C39" s="2">
        <f t="shared" si="0"/>
        <v>58049.691749844911</v>
      </c>
      <c r="D39" s="2">
        <f t="shared" si="1"/>
        <v>43596.07977058785</v>
      </c>
      <c r="E39" s="2">
        <f t="shared" si="2"/>
        <v>72503.303729101972</v>
      </c>
    </row>
    <row r="40" spans="1:5" x14ac:dyDescent="0.35">
      <c r="A40" s="1">
        <v>45717</v>
      </c>
      <c r="C40" s="2">
        <f t="shared" si="0"/>
        <v>71903.979631246591</v>
      </c>
      <c r="D40" s="2">
        <f t="shared" si="1"/>
        <v>57021.763527674222</v>
      </c>
      <c r="E40" s="2">
        <f t="shared" si="2"/>
        <v>86786.195734818961</v>
      </c>
    </row>
    <row r="41" spans="1:5" x14ac:dyDescent="0.35">
      <c r="A41" s="1">
        <v>45748</v>
      </c>
      <c r="C41" s="2">
        <f t="shared" si="0"/>
        <v>89598.338430334741</v>
      </c>
      <c r="D41" s="2">
        <f t="shared" si="1"/>
        <v>74296.266531116911</v>
      </c>
      <c r="E41" s="2">
        <f t="shared" si="2"/>
        <v>104900.41032955257</v>
      </c>
    </row>
    <row r="42" spans="1:5" x14ac:dyDescent="0.35">
      <c r="A42" s="1">
        <v>45778</v>
      </c>
      <c r="C42" s="2">
        <f t="shared" si="0"/>
        <v>91919.066125073499</v>
      </c>
      <c r="D42" s="2">
        <f t="shared" si="1"/>
        <v>76205.17300852167</v>
      </c>
      <c r="E42" s="2">
        <f t="shared" si="2"/>
        <v>107632.95924162533</v>
      </c>
    </row>
    <row r="43" spans="1:5" x14ac:dyDescent="0.35">
      <c r="A43" s="1">
        <v>45809</v>
      </c>
      <c r="C43" s="2">
        <f t="shared" si="0"/>
        <v>101097.57250215371</v>
      </c>
      <c r="D43" s="2">
        <f t="shared" si="1"/>
        <v>84979.264699302352</v>
      </c>
      <c r="E43" s="2">
        <f t="shared" si="2"/>
        <v>117215.88030500506</v>
      </c>
    </row>
    <row r="44" spans="1:5" x14ac:dyDescent="0.35">
      <c r="A44" s="1">
        <v>45839</v>
      </c>
      <c r="C44" s="2">
        <f t="shared" si="0"/>
        <v>121009.42702850216</v>
      </c>
      <c r="D44" s="2">
        <f t="shared" si="1"/>
        <v>104493.5550890239</v>
      </c>
      <c r="E44" s="2">
        <f t="shared" si="2"/>
        <v>137525.29896798043</v>
      </c>
    </row>
    <row r="45" spans="1:5" x14ac:dyDescent="0.35">
      <c r="A45" s="1">
        <v>45870</v>
      </c>
      <c r="C45" s="2">
        <f t="shared" si="0"/>
        <v>141898.82337556026</v>
      </c>
      <c r="D45" s="2">
        <f t="shared" si="1"/>
        <v>124991.74295861492</v>
      </c>
      <c r="E45" s="2">
        <f t="shared" si="2"/>
        <v>158805.90379250559</v>
      </c>
    </row>
    <row r="46" spans="1:5" x14ac:dyDescent="0.35">
      <c r="A46" s="1">
        <v>45901</v>
      </c>
      <c r="C46" s="2">
        <f t="shared" si="0"/>
        <v>107789.75750739925</v>
      </c>
      <c r="D46" s="2">
        <f t="shared" si="1"/>
        <v>90497.381551384024</v>
      </c>
      <c r="E46" s="2">
        <f t="shared" si="2"/>
        <v>125082.13346341447</v>
      </c>
    </row>
    <row r="47" spans="1:5" x14ac:dyDescent="0.35">
      <c r="A47" s="1">
        <v>45931</v>
      </c>
      <c r="C47" s="2">
        <f t="shared" si="0"/>
        <v>89012.745991307151</v>
      </c>
      <c r="D47" s="2">
        <f t="shared" si="1"/>
        <v>71340.589565905131</v>
      </c>
      <c r="E47" s="2">
        <f t="shared" si="2"/>
        <v>106684.90241670917</v>
      </c>
    </row>
    <row r="48" spans="1:5" x14ac:dyDescent="0.35">
      <c r="A48" s="1">
        <v>45962</v>
      </c>
      <c r="C48" s="2">
        <f t="shared" si="0"/>
        <v>75813.581802392335</v>
      </c>
      <c r="D48" s="2">
        <f t="shared" si="1"/>
        <v>57766.800908020836</v>
      </c>
      <c r="E48" s="2">
        <f t="shared" si="2"/>
        <v>93860.362696763827</v>
      </c>
    </row>
    <row r="49" spans="1:5" x14ac:dyDescent="0.35">
      <c r="A49" s="1">
        <v>45992</v>
      </c>
      <c r="C49" s="2">
        <f t="shared" si="0"/>
        <v>74874.443854249141</v>
      </c>
      <c r="D49" s="2">
        <f t="shared" si="1"/>
        <v>56457.869176905442</v>
      </c>
      <c r="E49" s="2">
        <f t="shared" si="2"/>
        <v>93291.018531592839</v>
      </c>
    </row>
    <row r="50" spans="1:5" x14ac:dyDescent="0.35">
      <c r="A50" s="1">
        <v>46023</v>
      </c>
      <c r="C50" s="2">
        <f t="shared" si="0"/>
        <v>80559.792318267806</v>
      </c>
      <c r="D50" s="2">
        <f t="shared" si="1"/>
        <v>60789.48112953845</v>
      </c>
      <c r="E50" s="2">
        <f t="shared" si="2"/>
        <v>100330.10350699717</v>
      </c>
    </row>
    <row r="51" spans="1:5" x14ac:dyDescent="0.35">
      <c r="A51" s="1">
        <v>46054</v>
      </c>
      <c r="C51" s="2">
        <f t="shared" si="0"/>
        <v>68434.409594793222</v>
      </c>
      <c r="D51" s="2">
        <f t="shared" si="1"/>
        <v>48320.837713248431</v>
      </c>
      <c r="E51" s="2">
        <f t="shared" si="2"/>
        <v>88547.981476338013</v>
      </c>
    </row>
    <row r="52" spans="1:5" x14ac:dyDescent="0.35">
      <c r="A52" s="1">
        <v>46082</v>
      </c>
      <c r="C52" s="2">
        <f t="shared" si="0"/>
        <v>82288.69747619491</v>
      </c>
      <c r="D52" s="2">
        <f t="shared" si="1"/>
        <v>61835.085178218374</v>
      </c>
      <c r="E52" s="2">
        <f t="shared" si="2"/>
        <v>102742.30977417144</v>
      </c>
    </row>
    <row r="53" spans="1:5" x14ac:dyDescent="0.35">
      <c r="A53" s="1">
        <v>46113</v>
      </c>
      <c r="C53" s="2">
        <f t="shared" si="0"/>
        <v>99983.056275283074</v>
      </c>
      <c r="D53" s="2">
        <f t="shared" si="1"/>
        <v>79192.456380857649</v>
      </c>
      <c r="E53" s="2">
        <f t="shared" si="2"/>
        <v>120773.6561697085</v>
      </c>
    </row>
    <row r="54" spans="1:5" x14ac:dyDescent="0.35">
      <c r="A54" s="1">
        <v>46143</v>
      </c>
      <c r="C54" s="2">
        <f t="shared" si="0"/>
        <v>102303.78397002182</v>
      </c>
      <c r="D54" s="2">
        <f t="shared" si="1"/>
        <v>81179.093901247164</v>
      </c>
      <c r="E54" s="2">
        <f t="shared" si="2"/>
        <v>123428.47403879647</v>
      </c>
    </row>
    <row r="55" spans="1:5" x14ac:dyDescent="0.35">
      <c r="A55" s="1">
        <v>46174</v>
      </c>
      <c r="C55" s="2">
        <f t="shared" si="0"/>
        <v>111482.29034710203</v>
      </c>
      <c r="D55" s="2">
        <f t="shared" si="1"/>
        <v>90026.263023845473</v>
      </c>
      <c r="E55" s="2">
        <f t="shared" si="2"/>
        <v>132938.31767035858</v>
      </c>
    </row>
    <row r="56" spans="1:5" x14ac:dyDescent="0.35">
      <c r="A56" s="1">
        <v>46204</v>
      </c>
      <c r="C56" s="2">
        <f t="shared" si="0"/>
        <v>131394.14487345048</v>
      </c>
      <c r="D56" s="2">
        <f t="shared" si="1"/>
        <v>109609.39858576101</v>
      </c>
      <c r="E56" s="2">
        <f t="shared" si="2"/>
        <v>153178.89116113994</v>
      </c>
    </row>
    <row r="57" spans="1:5" x14ac:dyDescent="0.35">
      <c r="A57" s="1">
        <v>46235</v>
      </c>
      <c r="C57" s="2">
        <f t="shared" si="0"/>
        <v>152283.54122050857</v>
      </c>
      <c r="D57" s="2">
        <f t="shared" si="1"/>
        <v>130172.5685975082</v>
      </c>
      <c r="E57" s="2">
        <f t="shared" si="2"/>
        <v>174394.51384350896</v>
      </c>
    </row>
    <row r="58" spans="1:5" x14ac:dyDescent="0.35">
      <c r="A58" s="1">
        <v>46266</v>
      </c>
      <c r="C58" s="2">
        <f t="shared" si="0"/>
        <v>118174.47535234757</v>
      </c>
      <c r="D58" s="2">
        <f t="shared" si="1"/>
        <v>95739.651530667354</v>
      </c>
      <c r="E58" s="2">
        <f t="shared" si="2"/>
        <v>140609.29917402778</v>
      </c>
    </row>
    <row r="59" spans="1:5" x14ac:dyDescent="0.35">
      <c r="A59" s="1">
        <v>46296</v>
      </c>
      <c r="C59" s="2">
        <f t="shared" si="0"/>
        <v>99397.463836255469</v>
      </c>
      <c r="D59" s="2">
        <f t="shared" si="1"/>
        <v>76641.053917101803</v>
      </c>
      <c r="E59" s="2">
        <f t="shared" si="2"/>
        <v>122153.87375540913</v>
      </c>
    </row>
    <row r="60" spans="1:5" x14ac:dyDescent="0.35">
      <c r="A60" s="1">
        <v>46327</v>
      </c>
      <c r="C60" s="2">
        <f t="shared" si="0"/>
        <v>86198.299647340667</v>
      </c>
      <c r="D60" s="2">
        <f t="shared" si="1"/>
        <v>63122.465519480204</v>
      </c>
      <c r="E60" s="2">
        <f t="shared" si="2"/>
        <v>109274.13377520113</v>
      </c>
    </row>
    <row r="61" spans="1:5" x14ac:dyDescent="0.35">
      <c r="A61" s="1">
        <v>46357</v>
      </c>
      <c r="C61" s="2">
        <f t="shared" si="0"/>
        <v>85259.161699197459</v>
      </c>
      <c r="D61" s="2">
        <f t="shared" si="1"/>
        <v>61865.968295152881</v>
      </c>
      <c r="E61" s="2">
        <f t="shared" si="2"/>
        <v>108652.35510324204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Actual Sales (2022 - 2024)</vt:lpstr>
      <vt:lpstr>Forecast Sales (2025 - 2026)</vt:lpstr>
      <vt:lpstr>Forecast Chart</vt:lpstr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Apivita Airport</dc:creator>
  <cp:lastModifiedBy>Μαρσια Αναγνωστου</cp:lastModifiedBy>
  <dcterms:created xsi:type="dcterms:W3CDTF">2015-06-05T18:19:34Z</dcterms:created>
  <dcterms:modified xsi:type="dcterms:W3CDTF">2025-02-20T09:50:47Z</dcterms:modified>
</cp:coreProperties>
</file>