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ninghakonsen/Dropbox/Masteroppgave/thesis/"/>
    </mc:Choice>
  </mc:AlternateContent>
  <xr:revisionPtr revIDLastSave="0" documentId="12_ncr:500000_{9D0B18B7-3591-FD4A-901C-5587257F12FE}" xr6:coauthVersionLast="31" xr6:coauthVersionMax="31" xr10:uidLastSave="{00000000-0000-0000-0000-000000000000}"/>
  <bookViews>
    <workbookView xWindow="0" yWindow="460" windowWidth="33600" windowHeight="20540" xr2:uid="{59CB33E8-1ED8-C341-BE19-2757143B63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F12" i="1"/>
  <c r="G12" i="1"/>
  <c r="H12" i="1"/>
  <c r="E12" i="1"/>
  <c r="E24" i="1" l="1"/>
  <c r="E8" i="1"/>
  <c r="F8" i="1"/>
  <c r="G8" i="1"/>
  <c r="H8" i="1"/>
  <c r="H9" i="1" s="1"/>
  <c r="H10" i="1" s="1"/>
  <c r="H11" i="1" s="1"/>
  <c r="I8" i="1"/>
  <c r="E9" i="1"/>
  <c r="F9" i="1"/>
  <c r="G9" i="1"/>
  <c r="G10" i="1" s="1"/>
  <c r="G11" i="1" s="1"/>
  <c r="I9" i="1"/>
  <c r="E10" i="1"/>
  <c r="F10" i="1"/>
  <c r="F11" i="1" s="1"/>
  <c r="I10" i="1"/>
  <c r="E11" i="1"/>
  <c r="I11" i="1"/>
  <c r="E17" i="1"/>
  <c r="G18" i="1"/>
  <c r="H18" i="1"/>
  <c r="E20" i="1"/>
  <c r="G20" i="1" s="1"/>
  <c r="E21" i="1"/>
  <c r="H21" i="1" s="1"/>
  <c r="G21" i="1"/>
  <c r="E23" i="1"/>
  <c r="G23" i="1"/>
  <c r="H23" i="1"/>
  <c r="G24" i="1" l="1"/>
  <c r="G25" i="1" s="1"/>
  <c r="H24" i="1"/>
  <c r="H25" i="1"/>
  <c r="H20" i="1"/>
</calcChain>
</file>

<file path=xl/sharedStrings.xml><?xml version="1.0" encoding="utf-8"?>
<sst xmlns="http://schemas.openxmlformats.org/spreadsheetml/2006/main" count="27" uniqueCount="26">
  <si>
    <t>Bad transmit</t>
  </si>
  <si>
    <t>1 transmit</t>
  </si>
  <si>
    <t>1 day (24 transmits)</t>
  </si>
  <si>
    <t>5 years</t>
  </si>
  <si>
    <t>10 years</t>
  </si>
  <si>
    <t>Extremely good transmit</t>
  </si>
  <si>
    <t>bad=file:///Users/henninghakonsen/Dropbox/Masteroppgave/thesis/results/60x1_TELIA_GOOD/UiO_TELIA_5.02_precision_+30dBm_att_2018-03-16_0_0x2_60_1_512.html</t>
  </si>
  <si>
    <t>1 year (365 days)</t>
  </si>
  <si>
    <t>Good transmit with RAI</t>
  </si>
  <si>
    <t>Good transmit without RAI(Telia)</t>
  </si>
  <si>
    <t>Transmits over 10 years</t>
  </si>
  <si>
    <t>% of bad transmits</t>
  </si>
  <si>
    <t>% downtime(meaning rebooting once a day)</t>
  </si>
  <si>
    <t>Good transmit without RAI(Telenor)</t>
  </si>
  <si>
    <t>Reboot (Telia)</t>
  </si>
  <si>
    <t>Reboot (Telenor)</t>
  </si>
  <si>
    <t>% of transmits with RAI</t>
  </si>
  <si>
    <t>% of transmits without RAI</t>
  </si>
  <si>
    <t>Telenor</t>
  </si>
  <si>
    <t>Telia</t>
  </si>
  <si>
    <t>% of transmits without faults</t>
  </si>
  <si>
    <t>% of excelent transmits</t>
  </si>
  <si>
    <t>Sum</t>
  </si>
  <si>
    <t>transmits</t>
  </si>
  <si>
    <t>20 years</t>
  </si>
  <si>
    <t>Battery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</si>
</sst>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696147626460322E-2"/>
          <c:y val="6.0662280518291443E-2"/>
          <c:w val="0.89474723049254157"/>
          <c:h val="0.70874227637306064"/>
        </c:manualLayout>
      </c:layout>
      <c:lineChart>
        <c:grouping val="standard"/>
        <c:varyColors val="0"/>
        <c:ser>
          <c:idx val="0"/>
          <c:order val="0"/>
          <c:tx>
            <c:strRef>
              <c:f>Sheet1!$E$6</c:f>
              <c:strCache>
                <c:ptCount val="1"/>
                <c:pt idx="0">
                  <c:v>Extremely good transmit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Sheet1!$D$7:$D$12</c:f>
              <c:strCache>
                <c:ptCount val="6"/>
                <c:pt idx="0">
                  <c:v>1 transmit</c:v>
                </c:pt>
                <c:pt idx="1">
                  <c:v>1 day (24 transmits)</c:v>
                </c:pt>
                <c:pt idx="2">
                  <c:v>1 year (365 days)</c:v>
                </c:pt>
                <c:pt idx="3">
                  <c:v>5 years</c:v>
                </c:pt>
                <c:pt idx="4">
                  <c:v>10 years</c:v>
                </c:pt>
                <c:pt idx="5">
                  <c:v>20 years</c:v>
                </c:pt>
              </c:strCache>
            </c:strRef>
          </c:cat>
          <c:val>
            <c:numRef>
              <c:f>Sheet1!$E$7:$E$12</c:f>
              <c:numCache>
                <c:formatCode>General</c:formatCode>
                <c:ptCount val="6"/>
                <c:pt idx="0">
                  <c:v>0.05</c:v>
                </c:pt>
                <c:pt idx="1">
                  <c:v>1.2000000000000002</c:v>
                </c:pt>
                <c:pt idx="2">
                  <c:v>438.00000000000006</c:v>
                </c:pt>
                <c:pt idx="3">
                  <c:v>2190.0000000000005</c:v>
                </c:pt>
                <c:pt idx="4">
                  <c:v>4380.0000000000009</c:v>
                </c:pt>
                <c:pt idx="5">
                  <c:v>8760.0000000000018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BD-7047-B2BD-EECFDAC4E647}"/>
            </c:ext>
          </c:extLst>
        </c:ser>
        <c:ser>
          <c:idx val="1"/>
          <c:order val="1"/>
          <c:tx>
            <c:strRef>
              <c:f>Sheet1!$F$6</c:f>
              <c:strCache>
                <c:ptCount val="1"/>
                <c:pt idx="0">
                  <c:v>Good transmit with RAI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Sheet1!$D$7:$D$12</c:f>
              <c:strCache>
                <c:ptCount val="6"/>
                <c:pt idx="0">
                  <c:v>1 transmit</c:v>
                </c:pt>
                <c:pt idx="1">
                  <c:v>1 day (24 transmits)</c:v>
                </c:pt>
                <c:pt idx="2">
                  <c:v>1 year (365 days)</c:v>
                </c:pt>
                <c:pt idx="3">
                  <c:v>5 years</c:v>
                </c:pt>
                <c:pt idx="4">
                  <c:v>10 years</c:v>
                </c:pt>
                <c:pt idx="5">
                  <c:v>20 years</c:v>
                </c:pt>
              </c:strCache>
            </c:strRef>
          </c:cat>
          <c:val>
            <c:numRef>
              <c:f>Sheet1!$F$7:$F$12</c:f>
              <c:numCache>
                <c:formatCode>General</c:formatCode>
                <c:ptCount val="6"/>
                <c:pt idx="0">
                  <c:v>0.2</c:v>
                </c:pt>
                <c:pt idx="1">
                  <c:v>4.8000000000000007</c:v>
                </c:pt>
                <c:pt idx="2">
                  <c:v>1752.0000000000002</c:v>
                </c:pt>
                <c:pt idx="3">
                  <c:v>8760.0000000000018</c:v>
                </c:pt>
                <c:pt idx="4">
                  <c:v>17520.000000000004</c:v>
                </c:pt>
                <c:pt idx="5">
                  <c:v>35040.000000000007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BD-7047-B2BD-EECFDAC4E647}"/>
            </c:ext>
          </c:extLst>
        </c:ser>
        <c:ser>
          <c:idx val="2"/>
          <c:order val="2"/>
          <c:tx>
            <c:strRef>
              <c:f>Sheet1!$G$6</c:f>
              <c:strCache>
                <c:ptCount val="1"/>
                <c:pt idx="0">
                  <c:v>Good transmit without RAI(Telia)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Sheet1!$D$7:$D$12</c:f>
              <c:strCache>
                <c:ptCount val="6"/>
                <c:pt idx="0">
                  <c:v>1 transmit</c:v>
                </c:pt>
                <c:pt idx="1">
                  <c:v>1 day (24 transmits)</c:v>
                </c:pt>
                <c:pt idx="2">
                  <c:v>1 year (365 days)</c:v>
                </c:pt>
                <c:pt idx="3">
                  <c:v>5 years</c:v>
                </c:pt>
                <c:pt idx="4">
                  <c:v>10 years</c:v>
                </c:pt>
                <c:pt idx="5">
                  <c:v>20 years</c:v>
                </c:pt>
              </c:strCache>
            </c:strRef>
          </c:cat>
          <c:val>
            <c:numRef>
              <c:f>Sheet1!$G$7:$G$12</c:f>
              <c:numCache>
                <c:formatCode>General</c:formatCode>
                <c:ptCount val="6"/>
                <c:pt idx="0">
                  <c:v>0.5</c:v>
                </c:pt>
                <c:pt idx="1">
                  <c:v>12</c:v>
                </c:pt>
                <c:pt idx="2">
                  <c:v>4380</c:v>
                </c:pt>
                <c:pt idx="3">
                  <c:v>21900</c:v>
                </c:pt>
                <c:pt idx="4">
                  <c:v>43800</c:v>
                </c:pt>
                <c:pt idx="5">
                  <c:v>87600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BD-7047-B2BD-EECFDAC4E647}"/>
            </c:ext>
          </c:extLst>
        </c:ser>
        <c:ser>
          <c:idx val="3"/>
          <c:order val="3"/>
          <c:tx>
            <c:strRef>
              <c:f>Sheet1!$H$6</c:f>
              <c:strCache>
                <c:ptCount val="1"/>
                <c:pt idx="0">
                  <c:v>Good transmit without RAI(Telenor)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Sheet1!$D$7:$D$12</c:f>
              <c:strCache>
                <c:ptCount val="6"/>
                <c:pt idx="0">
                  <c:v>1 transmit</c:v>
                </c:pt>
                <c:pt idx="1">
                  <c:v>1 day (24 transmits)</c:v>
                </c:pt>
                <c:pt idx="2">
                  <c:v>1 year (365 days)</c:v>
                </c:pt>
                <c:pt idx="3">
                  <c:v>5 years</c:v>
                </c:pt>
                <c:pt idx="4">
                  <c:v>10 years</c:v>
                </c:pt>
                <c:pt idx="5">
                  <c:v>20 years</c:v>
                </c:pt>
              </c:strCache>
            </c:strRef>
          </c:cat>
          <c:val>
            <c:numRef>
              <c:f>Sheet1!$H$7:$H$12</c:f>
              <c:numCache>
                <c:formatCode>General</c:formatCode>
                <c:ptCount val="6"/>
                <c:pt idx="0">
                  <c:v>1.2</c:v>
                </c:pt>
                <c:pt idx="1">
                  <c:v>28.799999999999997</c:v>
                </c:pt>
                <c:pt idx="2">
                  <c:v>10511.999999999998</c:v>
                </c:pt>
                <c:pt idx="3">
                  <c:v>52559.999999999993</c:v>
                </c:pt>
                <c:pt idx="4">
                  <c:v>105119.99999999999</c:v>
                </c:pt>
                <c:pt idx="5">
                  <c:v>210239.99999999997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BD-7047-B2BD-EECFDAC4E647}"/>
            </c:ext>
          </c:extLst>
        </c:ser>
        <c:ser>
          <c:idx val="4"/>
          <c:order val="4"/>
          <c:tx>
            <c:strRef>
              <c:f>Sheet1!$I$6</c:f>
              <c:strCache>
                <c:ptCount val="1"/>
                <c:pt idx="0">
                  <c:v>Bad transmit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Sheet1!$D$7:$D$12</c:f>
              <c:strCache>
                <c:ptCount val="6"/>
                <c:pt idx="0">
                  <c:v>1 transmit</c:v>
                </c:pt>
                <c:pt idx="1">
                  <c:v>1 day (24 transmits)</c:v>
                </c:pt>
                <c:pt idx="2">
                  <c:v>1 year (365 days)</c:v>
                </c:pt>
                <c:pt idx="3">
                  <c:v>5 years</c:v>
                </c:pt>
                <c:pt idx="4">
                  <c:v>10 years</c:v>
                </c:pt>
                <c:pt idx="5">
                  <c:v>20 years</c:v>
                </c:pt>
              </c:strCache>
            </c:strRef>
          </c:cat>
          <c:val>
            <c:numRef>
              <c:f>Sheet1!$I$7:$I$12</c:f>
              <c:numCache>
                <c:formatCode>General</c:formatCode>
                <c:ptCount val="6"/>
                <c:pt idx="0">
                  <c:v>1.2</c:v>
                </c:pt>
                <c:pt idx="1">
                  <c:v>28.799999999999997</c:v>
                </c:pt>
                <c:pt idx="2">
                  <c:v>10511.999999999998</c:v>
                </c:pt>
                <c:pt idx="3">
                  <c:v>52559.999999999993</c:v>
                </c:pt>
                <c:pt idx="4">
                  <c:v>105119.99999999999</c:v>
                </c:pt>
                <c:pt idx="5">
                  <c:v>210239.99999999997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BD-7047-B2BD-EECFDAC4E647}"/>
            </c:ext>
          </c:extLst>
        </c:ser>
        <c:ser>
          <c:idx val="5"/>
          <c:order val="5"/>
          <c:tx>
            <c:strRef>
              <c:f>Sheet1!$J$6</c:f>
              <c:strCache>
                <c:ptCount val="1"/>
                <c:pt idx="0">
                  <c:v>Battery threshold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Sheet1!$D$7:$D$12</c:f>
              <c:strCache>
                <c:ptCount val="6"/>
                <c:pt idx="0">
                  <c:v>1 transmit</c:v>
                </c:pt>
                <c:pt idx="1">
                  <c:v>1 day (24 transmits)</c:v>
                </c:pt>
                <c:pt idx="2">
                  <c:v>1 year (365 days)</c:v>
                </c:pt>
                <c:pt idx="3">
                  <c:v>5 years</c:v>
                </c:pt>
                <c:pt idx="4">
                  <c:v>10 years</c:v>
                </c:pt>
                <c:pt idx="5">
                  <c:v>20 years</c:v>
                </c:pt>
              </c:strCache>
            </c:strRef>
          </c:cat>
          <c:val>
            <c:numRef>
              <c:f>Sheet1!$J$7:$J$12</c:f>
              <c:numCache>
                <c:formatCode>General</c:formatCode>
                <c:ptCount val="6"/>
                <c:pt idx="0">
                  <c:v>25920</c:v>
                </c:pt>
                <c:pt idx="1">
                  <c:v>25920</c:v>
                </c:pt>
                <c:pt idx="2">
                  <c:v>25920</c:v>
                </c:pt>
                <c:pt idx="3">
                  <c:v>25920</c:v>
                </c:pt>
                <c:pt idx="4">
                  <c:v>25920</c:v>
                </c:pt>
                <c:pt idx="5">
                  <c:v>25920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8BD-7047-B2BD-EECFDAC4E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5233151"/>
        <c:axId val="1170957423"/>
      </c:lineChart>
      <c:catAx>
        <c:axId val="122523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170957423"/>
        <c:crosses val="autoZero"/>
        <c:auto val="1"/>
        <c:lblAlgn val="ctr"/>
        <c:lblOffset val="100"/>
        <c:noMultiLvlLbl val="0"/>
      </c:catAx>
      <c:valAx>
        <c:axId val="117095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Wh</a:t>
                </a:r>
              </a:p>
            </c:rich>
          </c:tx>
          <c:layout>
            <c:manualLayout>
              <c:xMode val="edge"/>
              <c:yMode val="edge"/>
              <c:x val="2.1113243761996161E-2"/>
              <c:y val="0.52893277330159316"/>
            </c:manualLayout>
          </c:layout>
          <c:overlay val="0"/>
          <c:spPr>
            <a:noFill/>
            <a:ln w="63500"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22523315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</c:legendEntry>
      <c:layout>
        <c:manualLayout>
          <c:xMode val="edge"/>
          <c:yMode val="edge"/>
          <c:x val="0.13045762993637311"/>
          <c:y val="0.82362242361308136"/>
          <c:w val="0.76403675548234018"/>
          <c:h val="0.163695566522467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 baseline="0"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28</xdr:row>
      <xdr:rowOff>12699</xdr:rowOff>
    </xdr:from>
    <xdr:to>
      <xdr:col>9</xdr:col>
      <xdr:colOff>829734</xdr:colOff>
      <xdr:row>72</xdr:row>
      <xdr:rowOff>84666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161DA3-870E-E24C-9E88-59EC961AB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F722-AB33-734B-90FF-2BBCE81AD133}">
  <dimension ref="D5:O25"/>
  <sheetViews>
    <sheetView tabSelected="1" topLeftCell="A28" zoomScale="75" workbookViewId="0">
      <selection activeCell="L39" sqref="L39"/>
    </sheetView>
  </sheetViews>
  <sheetFormatPr baseColWidth="10" defaultRowHeight="16"/>
  <cols>
    <col min="4" max="4" width="38.33203125" bestFit="1" customWidth="1"/>
    <col min="5" max="5" width="21.6640625" bestFit="1" customWidth="1"/>
    <col min="6" max="6" width="20.6640625" bestFit="1" customWidth="1"/>
    <col min="7" max="7" width="29" bestFit="1" customWidth="1"/>
    <col min="8" max="8" width="31.1640625" bestFit="1" customWidth="1"/>
    <col min="9" max="9" width="11.83203125" bestFit="1" customWidth="1"/>
    <col min="10" max="10" width="12.83203125" bestFit="1" customWidth="1"/>
    <col min="11" max="11" width="15" bestFit="1" customWidth="1"/>
    <col min="12" max="12" width="15.33203125" bestFit="1" customWidth="1"/>
  </cols>
  <sheetData>
    <row r="5" spans="4:15">
      <c r="O5" t="s">
        <v>6</v>
      </c>
    </row>
    <row r="6" spans="4:15">
      <c r="E6" t="s">
        <v>5</v>
      </c>
      <c r="F6" t="s">
        <v>8</v>
      </c>
      <c r="G6" t="s">
        <v>9</v>
      </c>
      <c r="H6" t="s">
        <v>13</v>
      </c>
      <c r="I6" t="s">
        <v>0</v>
      </c>
      <c r="J6" t="s">
        <v>25</v>
      </c>
      <c r="M6" t="s">
        <v>14</v>
      </c>
      <c r="N6" t="s">
        <v>15</v>
      </c>
    </row>
    <row r="7" spans="4:15">
      <c r="D7" t="s">
        <v>1</v>
      </c>
      <c r="E7">
        <v>0.05</v>
      </c>
      <c r="F7">
        <v>0.2</v>
      </c>
      <c r="G7">
        <v>0.5</v>
      </c>
      <c r="H7">
        <v>1.2</v>
      </c>
      <c r="I7">
        <v>1.2</v>
      </c>
      <c r="J7" s="2">
        <v>25920</v>
      </c>
      <c r="M7">
        <v>0.55000000000000004</v>
      </c>
      <c r="N7">
        <v>5</v>
      </c>
    </row>
    <row r="8" spans="4:15">
      <c r="D8" t="s">
        <v>2</v>
      </c>
      <c r="E8">
        <f>E7*24</f>
        <v>1.2000000000000002</v>
      </c>
      <c r="F8">
        <f t="shared" ref="F8:H8" si="0">F7*24</f>
        <v>4.8000000000000007</v>
      </c>
      <c r="G8">
        <f t="shared" si="0"/>
        <v>12</v>
      </c>
      <c r="H8">
        <f t="shared" si="0"/>
        <v>28.799999999999997</v>
      </c>
      <c r="I8">
        <f>I7*24</f>
        <v>28.799999999999997</v>
      </c>
      <c r="J8" s="2">
        <v>25920</v>
      </c>
    </row>
    <row r="9" spans="4:15">
      <c r="D9" t="s">
        <v>7</v>
      </c>
      <c r="E9">
        <f>E8*365</f>
        <v>438.00000000000006</v>
      </c>
      <c r="F9">
        <f t="shared" ref="F9:H9" si="1">F8*365</f>
        <v>1752.0000000000002</v>
      </c>
      <c r="G9">
        <f t="shared" si="1"/>
        <v>4380</v>
      </c>
      <c r="H9">
        <f t="shared" si="1"/>
        <v>10511.999999999998</v>
      </c>
      <c r="I9">
        <f>I8*365</f>
        <v>10511.999999999998</v>
      </c>
      <c r="J9" s="2">
        <v>25920</v>
      </c>
    </row>
    <row r="10" spans="4:15">
      <c r="D10" t="s">
        <v>3</v>
      </c>
      <c r="E10">
        <f>E9*5</f>
        <v>2190.0000000000005</v>
      </c>
      <c r="F10">
        <f>F9*5</f>
        <v>8760.0000000000018</v>
      </c>
      <c r="G10">
        <f>G9*5</f>
        <v>21900</v>
      </c>
      <c r="H10">
        <f>H9*5</f>
        <v>52559.999999999993</v>
      </c>
      <c r="I10">
        <f>I9*5</f>
        <v>52559.999999999993</v>
      </c>
      <c r="J10" s="2">
        <v>25920</v>
      </c>
    </row>
    <row r="11" spans="4:15">
      <c r="D11" t="s">
        <v>4</v>
      </c>
      <c r="E11">
        <f>E10*2</f>
        <v>4380.0000000000009</v>
      </c>
      <c r="F11">
        <f t="shared" ref="F11:H11" si="2">F10*2</f>
        <v>17520.000000000004</v>
      </c>
      <c r="G11">
        <f t="shared" si="2"/>
        <v>43800</v>
      </c>
      <c r="H11">
        <f t="shared" si="2"/>
        <v>105119.99999999999</v>
      </c>
      <c r="I11">
        <f>I10*2</f>
        <v>105119.99999999999</v>
      </c>
      <c r="J11" s="2">
        <v>25920</v>
      </c>
    </row>
    <row r="12" spans="4:15">
      <c r="D12" t="s">
        <v>24</v>
      </c>
      <c r="E12">
        <f>E11*2</f>
        <v>8760.0000000000018</v>
      </c>
      <c r="F12">
        <f t="shared" ref="F12:I12" si="3">F11*2</f>
        <v>35040.000000000007</v>
      </c>
      <c r="G12">
        <f t="shared" si="3"/>
        <v>87600</v>
      </c>
      <c r="H12">
        <f t="shared" si="3"/>
        <v>210239.99999999997</v>
      </c>
      <c r="I12">
        <f t="shared" si="3"/>
        <v>210239.99999999997</v>
      </c>
      <c r="J12" s="2">
        <v>25920</v>
      </c>
    </row>
    <row r="17" spans="4:8">
      <c r="D17" t="s">
        <v>10</v>
      </c>
      <c r="E17">
        <f>24*365*10</f>
        <v>87600</v>
      </c>
      <c r="G17" t="s">
        <v>18</v>
      </c>
      <c r="H17" t="s">
        <v>19</v>
      </c>
    </row>
    <row r="18" spans="4:8">
      <c r="D18" t="s">
        <v>21</v>
      </c>
      <c r="E18" s="1">
        <v>0.1</v>
      </c>
      <c r="G18">
        <f>E17*E18*E7</f>
        <v>438</v>
      </c>
      <c r="H18">
        <f>E17*E18*E7</f>
        <v>438</v>
      </c>
    </row>
    <row r="19" spans="4:8">
      <c r="D19" t="s">
        <v>20</v>
      </c>
      <c r="E19" s="1">
        <v>0.8</v>
      </c>
    </row>
    <row r="20" spans="4:8">
      <c r="D20" t="s">
        <v>16</v>
      </c>
      <c r="E20">
        <f>(E17*E19)-E21</f>
        <v>67160</v>
      </c>
      <c r="F20" t="s">
        <v>23</v>
      </c>
      <c r="G20">
        <f>E20*F7</f>
        <v>13432</v>
      </c>
      <c r="H20">
        <f>E20*F7</f>
        <v>13432</v>
      </c>
    </row>
    <row r="21" spans="4:8">
      <c r="D21" t="s">
        <v>17</v>
      </c>
      <c r="E21">
        <f>(E17*E19)/24</f>
        <v>2920</v>
      </c>
      <c r="F21" t="s">
        <v>23</v>
      </c>
      <c r="G21">
        <f>E21*G7</f>
        <v>1460</v>
      </c>
      <c r="H21">
        <f>E21*H7</f>
        <v>3504</v>
      </c>
    </row>
    <row r="23" spans="4:8">
      <c r="D23" t="s">
        <v>11</v>
      </c>
      <c r="E23" s="1">
        <f>100%-E19-E18</f>
        <v>9.999999999999995E-2</v>
      </c>
      <c r="G23">
        <f>E17*E23*I7</f>
        <v>10511.999999999995</v>
      </c>
      <c r="H23">
        <f>E17*E23*I7</f>
        <v>10511.999999999995</v>
      </c>
    </row>
    <row r="24" spans="4:8">
      <c r="D24" t="s">
        <v>12</v>
      </c>
      <c r="E24" s="1">
        <f>E23*10%</f>
        <v>9.999999999999995E-3</v>
      </c>
      <c r="G24">
        <f>(E17*E24)/24*M7</f>
        <v>20.074999999999989</v>
      </c>
      <c r="H24">
        <f>(E17*E24)/24*N7</f>
        <v>182.49999999999989</v>
      </c>
    </row>
    <row r="25" spans="4:8">
      <c r="D25" t="s">
        <v>22</v>
      </c>
      <c r="G25">
        <f>SUM(G18:G24)</f>
        <v>25862.074999999993</v>
      </c>
      <c r="H25">
        <f>SUM(H18:H24)</f>
        <v>28068.499999999993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Håkonsen</dc:creator>
  <cp:lastModifiedBy>Henning Håkonsen</cp:lastModifiedBy>
  <dcterms:created xsi:type="dcterms:W3CDTF">2018-04-20T08:34:50Z</dcterms:created>
  <dcterms:modified xsi:type="dcterms:W3CDTF">2018-04-24T13:30:52Z</dcterms:modified>
</cp:coreProperties>
</file>