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db1159f4a2f252e/Curso da DIO/Excel/Desafios/"/>
    </mc:Choice>
  </mc:AlternateContent>
  <xr:revisionPtr revIDLastSave="985" documentId="8_{1EBCABA5-73CA-46B5-A7F1-D325C3BFB154}" xr6:coauthVersionLast="47" xr6:coauthVersionMax="47" xr10:uidLastSave="{7ECC1D4F-2C37-4EDF-BCD4-89092408F798}"/>
  <bookViews>
    <workbookView xWindow="-120" yWindow="-120" windowWidth="2073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Plan">#N/A</definedName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" i="2"/>
  <c r="G45" i="3"/>
  <c r="G46" i="3"/>
  <c r="E36" i="3"/>
  <c r="E25" i="3"/>
</calcChain>
</file>

<file path=xl/sharedStrings.xml><?xml version="1.0" encoding="utf-8"?>
<sst xmlns="http://schemas.openxmlformats.org/spreadsheetml/2006/main" count="2030" uniqueCount="328">
  <si>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</si>
  <si>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</si>
  <si>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</si>
  <si>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</si>
  <si>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</si>
  <si>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</si>
  <si>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</si>
  <si>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</si>
  <si>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</si>
  <si>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</si>
  <si>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</si>
  <si>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</si>
  <si>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</si>
  <si>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</si>
  <si>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</si>
  <si>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</si>
  <si>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</si>
  <si>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</si>
  <si>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</si>
  <si>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</si>
  <si>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</si>
  <si>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</si>
  <si>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</si>
  <si>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</si>
  <si>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</si>
  <si>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</si>
  <si>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</si>
  <si>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</si>
  <si>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</si>
  <si>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</si>
  <si>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</si>
  <si>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</si>
  <si>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</si>
  <si>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</si>
  <si>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</si>
  <si>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</si>
  <si>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</si>
  <si>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</si>
  <si>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</si>
  <si>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</si>
  <si>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</si>
  <si>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</si>
  <si>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</si>
  <si>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</si>
  <si>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</si>
  <si>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</si>
  <si>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</si>
  <si>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</si>
  <si>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</si>
  <si>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</si>
  <si>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</si>
  <si>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</si>
  <si>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</si>
  <si>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</si>
  <si>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</si>
  <si>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</si>
  <si>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</si>
  <si>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</si>
  <si>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</si>
  <si>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</si>
  <si>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</si>
  <si>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</si>
  <si>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</si>
  <si>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</si>
  <si>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</si>
  <si>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</si>
  <si>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</si>
  <si>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</si>
  <si>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</si>
  <si>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</si>
  <si>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</si>
  <si>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</si>
  <si>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</si>
  <si>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</si>
  <si>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</si>
  <si>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</si>
  <si>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</si>
  <si>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</si>
  <si>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</si>
  <si>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</si>
  <si>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</si>
  <si>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</si>
  <si>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</si>
  <si>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</si>
  <si>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</si>
  <si>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</si>
  <si>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</si>
  <si>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</si>
  <si>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</si>
  <si>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</si>
  <si>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</si>
  <si>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</si>
  <si>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</si>
  <si>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</si>
  <si>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</si>
  <si>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</si>
  <si>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</si>
  <si>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</si>
  <si>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</si>
  <si>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</si>
  <si>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</si>
  <si>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</si>
  <si>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</si>
  <si>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</si>
  <si>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</si>
  <si>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</si>
  <si>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</si>
  <si>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</si>
  <si>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</si>
  <si>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</si>
  <si>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</si>
  <si>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</si>
  <si>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</si>
  <si>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</si>
  <si>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</si>
  <si>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</si>
  <si>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</si>
  <si>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</si>
  <si>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</si>
  <si>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</si>
  <si>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</si>
  <si>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</si>
  <si>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</si>
  <si>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</si>
  <si>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</si>
  <si>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</si>
  <si>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</si>
  <si>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</si>
  <si>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</si>
  <si>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</si>
  <si>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</si>
  <si>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</si>
  <si>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</si>
  <si>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</si>
  <si>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</si>
  <si>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</si>
  <si>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</si>
  <si>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</si>
  <si>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</si>
  <si>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</si>
  <si>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</si>
  <si>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</si>
  <si>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</si>
  <si>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</si>
  <si>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</si>
  <si>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</si>
  <si>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</si>
  <si>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</si>
  <si>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</si>
  <si>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</si>
  <si>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</si>
  <si>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</si>
  <si>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</si>
  <si>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</si>
  <si>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</si>
  <si>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</si>
  <si>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</si>
  <si>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</si>
  <si>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</si>
  <si>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</si>
  <si>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</si>
  <si>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</si>
  <si>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</si>
  <si>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</si>
  <si>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</si>
  <si>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</si>
  <si>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</si>
  <si>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</si>
  <si>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</si>
  <si>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</si>
  <si>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</si>
  <si>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</si>
  <si>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</si>
  <si>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</si>
  <si>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</si>
  <si>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</si>
  <si>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</si>
  <si>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</si>
  <si>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</si>
  <si>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</si>
  <si>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</si>
  <si>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</si>
  <si>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</si>
  <si>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</si>
  <si>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</si>
  <si>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</si>
  <si>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</si>
  <si>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</si>
  <si>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</si>
  <si>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</si>
  <si>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</si>
  <si>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</si>
  <si>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</si>
  <si>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</si>
  <si>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</si>
  <si>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</si>
  <si>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</si>
  <si>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</si>
  <si>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</si>
  <si>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</si>
  <si>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</si>
  <si>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</si>
  <si>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</si>
  <si>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</si>
  <si>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</si>
  <si>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</si>
  <si>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</si>
  <si>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</si>
  <si>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</si>
  <si>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</si>
  <si>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</si>
  <si>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</si>
  <si>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</si>
  <si>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</si>
  <si>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</si>
  <si>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</si>
  <si>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</si>
  <si>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</si>
  <si>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</si>
  <si>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</si>
  <si>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</si>
  <si>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</si>
  <si>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</si>
  <si>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</si>
  <si>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</si>
  <si>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</si>
  <si>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</si>
  <si>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</si>
  <si>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</si>
  <si>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</si>
  <si>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</si>
  <si>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</si>
  <si>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</si>
  <si>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</si>
  <si>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</si>
  <si>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</si>
  <si>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</si>
  <si>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</si>
  <si>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</si>
  <si>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</si>
  <si>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</si>
  <si>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</si>
  <si>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</si>
  <si>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</si>
  <si>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</si>
  <si>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</si>
  <si>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</si>
  <si>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</si>
  <si>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</si>
  <si>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</si>
  <si>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</si>
  <si>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</si>
  <si>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</si>
  <si>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</si>
  <si>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</si>
  <si>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</si>
  <si>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</si>
  <si>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</si>
  <si>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</si>
  <si>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</si>
  <si>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</si>
  <si>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</si>
  <si>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</si>
  <si>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</si>
  <si>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</si>
  <si>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</si>
  <si>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</si>
  <si>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</si>
  <si>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</si>
  <si>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</si>
  <si>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</si>
  <si>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</si>
  <si>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</si>
  <si>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</si>
  <si>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</si>
  <si>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</si>
  <si>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</si>
  <si>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</si>
  <si>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</si>
  <si>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</si>
  <si>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</si>
  <si>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</si>
  <si>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</si>
  <si>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</si>
  <si>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</si>
  <si>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</si>
  <si>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</si>
  <si>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</si>
  <si>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</si>
  <si>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</si>
  <si>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</si>
  <si>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</si>
  <si>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</si>
  <si>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</si>
  <si>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</si>
  <si>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</si>
  <si>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</si>
  <si>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</si>
  <si>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</si>
  <si>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</si>
  <si>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</si>
  <si>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</si>
  <si>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</si>
  <si>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</si>
  <si>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</si>
  <si>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</si>
  <si>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</si>
  <si>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</si>
  <si>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</si>
  <si>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</si>
  <si>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-</t>
  </si>
  <si>
    <t>Subscription Price</t>
  </si>
  <si>
    <t>EA Play Season Pass 
Price</t>
  </si>
  <si>
    <t>É uma pergunta de négocio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</si>
  <si>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 </t>
    </r>
    <r>
      <rPr>
        <sz val="11"/>
        <color theme="1"/>
        <rFont val="Aptos Narrow"/>
        <family val="2"/>
        <scheme val="minor"/>
      </rPr>
      <t>(contendo as assinaturas agregadas)</t>
    </r>
  </si>
  <si>
    <t>Rótulos de Linha</t>
  </si>
  <si>
    <t>Total Geral</t>
  </si>
  <si>
    <t>Soma de Total Value</t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</si>
  <si>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, separado por auto renovação não é por auto renovação </t>
    </r>
  </si>
  <si>
    <t>XBOX GAME PASS SUBSCRIPTIONS SALES</t>
  </si>
  <si>
    <t>Pergunta de Negócio 3 - Total de vendas de assinaturas do EA Play</t>
  </si>
  <si>
    <t xml:space="preserve">Soma de EA Play Season Pass </t>
  </si>
  <si>
    <t>Pergunta de Negócio 4 - Total de vendas de Assinaturas do Minecraft Season Pass</t>
  </si>
  <si>
    <t>Soma de Minecraft Season Pass Price</t>
  </si>
  <si>
    <t>Valor total com desconto</t>
  </si>
  <si>
    <t>Soma de Valor total com desconto</t>
  </si>
  <si>
    <t>Soma de Coupon Value</t>
  </si>
  <si>
    <t>Pergunta de Negócio 5 - Total de vendas com cupom de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</si>
</sst>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_(&quot;R$&quot;* #,##0.00_);_(&quot;R$&quot;* \(#,##0.00\);_(&quot;R$&quot;* \&quot;\-\&quot;??_);_(@_)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AE6B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2" xfId="1" applyFont="1" applyFill="1" applyBorder="1"/>
    <xf numFmtId="44" fontId="0" fillId="0" borderId="0" xfId="2" applyFont="1"/>
    <xf numFmtId="164" fontId="0" fillId="0" borderId="0" xfId="2" applyNumberFormat="1" applyFont="1"/>
    <xf numFmtId="0" fontId="0" fillId="0" borderId="2" xfId="0" applyBorder="1"/>
    <xf numFmtId="0" fontId="5" fillId="0" borderId="2" xfId="1" applyFont="1" applyFill="1" applyBorder="1" applyAlignment="1">
      <alignment horizontal="left" indent="7"/>
    </xf>
    <xf numFmtId="165" fontId="0" fillId="0" borderId="0" xfId="0" applyNumberFormat="1"/>
    <xf numFmtId="165" fontId="0" fillId="0" borderId="0" xfId="2" applyNumberFormat="1" applyFont="1" applyAlignment="1">
      <alignment horizontal="center" vertical="center" wrapText="1"/>
    </xf>
    <xf numFmtId="164" fontId="0" fillId="0" borderId="0" xfId="0" applyNumberFormat="1"/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7">
    <dxf>
      <numFmt numFmtId="165" formatCode="_(&quot;R$&quot;* #,##0.00_);_(&quot;R$&quot;* \(#,##0.00\);_(&quot;R$&quot;* \&quot;\-\&quot;??_);_(@_)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rgb="FF2AE6B1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4B9936E9-D152-4208-91A1-CD08319D6096}">
      <tableStyleElement type="wholeTable" dxfId="16"/>
      <tableStyleElement type="headerRow" dxfId="15"/>
    </tableStyle>
  </tableStyles>
  <colors>
    <mruColors>
      <color rgb="FF2AE6B1"/>
      <color rgb="FFF7F8FC"/>
      <color rgb="FF5BF6A8"/>
      <color rgb="FF22C55E"/>
      <color rgb="FFE8E6E9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3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47806315030945"/>
          <c:y val="0.28499582475720159"/>
          <c:w val="0.85952198041290839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5-4FD6-9434-82C760880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2775855"/>
        <c:axId val="1552763375"/>
      </c:barChart>
      <c:catAx>
        <c:axId val="1552775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2763375"/>
        <c:crosses val="autoZero"/>
        <c:auto val="1"/>
        <c:lblAlgn val="ctr"/>
        <c:lblOffset val="100"/>
        <c:noMultiLvlLbl val="0"/>
      </c:catAx>
      <c:valAx>
        <c:axId val="155276337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527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[dashboard_xbox.xlsx]C̳álculos!Tabela dinâmica6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22C55E"/>
          </a:solidFill>
          <a:ln>
            <a:noFill/>
          </a:ln>
          <a:effectLst/>
        </c:spPr>
      </c:pivotFmt>
      <c:pivotFmt>
        <c:idx val="11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1588970628990848E-2"/>
          <c:y val="0.3515625"/>
          <c:w val="0.94420326961537859"/>
          <c:h val="0.63281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C̳álculos!$C$41</c:f>
              <c:strCache>
                <c:ptCount val="1"/>
                <c:pt idx="0">
                  <c:v>Soma de Total Value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C̳álculos!$B$42:$B$43</c:f>
              <c:strCache>
                <c:ptCount val="1"/>
                <c:pt idx="0">
                  <c:v>Ultimate</c:v>
                </c:pt>
              </c:strCache>
            </c:strRef>
          </c:cat>
          <c:val>
            <c:numRef>
              <c:f>C̳álculos!$C$42:$C$43</c:f>
              <c:numCache>
                <c:formatCode>_("R$"* #,##0.00_);_("R$"* \(#,##0.00\);_("R$"* "-"??_);_(@_)</c:formatCode>
                <c:ptCount val="1"/>
                <c:pt idx="0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D-4011-A047-4C86509EB471}"/>
            </c:ext>
          </c:extLst>
        </c:ser>
        <c:ser>
          <c:idx val="1"/>
          <c:order val="1"/>
          <c:tx>
            <c:strRef>
              <c:f>C̳álculos!$D$41</c:f>
              <c:strCache>
                <c:ptCount val="1"/>
                <c:pt idx="0">
                  <c:v>Soma de Coupon Value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C̳álculos!$B$42:$B$43</c:f>
              <c:strCache>
                <c:ptCount val="1"/>
                <c:pt idx="0">
                  <c:v>Ultimate</c:v>
                </c:pt>
              </c:strCache>
            </c:strRef>
          </c:cat>
          <c:val>
            <c:numRef>
              <c:f>C̳álculos!$D$42:$D$43</c:f>
              <c:numCache>
                <c:formatCode>_("R$"* #,##0.00_);_("R$"* \(#,##0.00\);_("R$"* "-"??_);_(@_)</c:formatCode>
                <c:ptCount val="1"/>
                <c:pt idx="0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D-4011-A047-4C86509EB471}"/>
            </c:ext>
          </c:extLst>
        </c:ser>
        <c:ser>
          <c:idx val="2"/>
          <c:order val="2"/>
          <c:tx>
            <c:strRef>
              <c:f>C̳álculos!$E$41</c:f>
              <c:strCache>
                <c:ptCount val="1"/>
                <c:pt idx="0">
                  <c:v>Soma de Valor total com desconto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C̳álculos!$B$42:$B$43</c:f>
              <c:strCache>
                <c:ptCount val="1"/>
                <c:pt idx="0">
                  <c:v>Ultimate</c:v>
                </c:pt>
              </c:strCache>
            </c:strRef>
          </c:cat>
          <c:val>
            <c:numRef>
              <c:f>C̳álculos!$E$42:$E$43</c:f>
              <c:numCache>
                <c:formatCode>_("R$"* #,##0.00_);_("R$"* \(#,##0.00\);_("R$"* \"\-\"??_);_(@_)</c:formatCode>
                <c:ptCount val="1"/>
                <c:pt idx="0">
                  <c:v>4406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D-4011-A047-4C86509EB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5614719"/>
        <c:axId val="1815613759"/>
      </c:barChart>
      <c:catAx>
        <c:axId val="18156147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5613759"/>
        <c:crosses val="autoZero"/>
        <c:auto val="1"/>
        <c:lblAlgn val="ctr"/>
        <c:lblOffset val="100"/>
        <c:noMultiLvlLbl val="0"/>
      </c:catAx>
      <c:valAx>
        <c:axId val="181561375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1561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4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304800</xdr:colOff>
      <xdr:row>4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136713</xdr:colOff>
      <xdr:row>0</xdr:row>
      <xdr:rowOff>30958</xdr:rowOff>
    </xdr:from>
    <xdr:to>
      <xdr:col>3</xdr:col>
      <xdr:colOff>97491</xdr:colOff>
      <xdr:row>1</xdr:row>
      <xdr:rowOff>510932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799065C-524C-4311-9B60-9DA9B99D09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62" t="23934" r="72730" b="24572"/>
        <a:stretch>
          <a:fillRect/>
        </a:stretch>
      </xdr:blipFill>
      <xdr:spPr>
        <a:xfrm>
          <a:off x="2032188" y="30958"/>
          <a:ext cx="808503" cy="708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23111</xdr:rowOff>
    </xdr:from>
    <xdr:to>
      <xdr:col>0</xdr:col>
      <xdr:colOff>1866900</xdr:colOff>
      <xdr:row>12</xdr:row>
      <xdr:rowOff>94548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EA359000-8109-464F-9AEC-D569A8824B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03521"/>
              <a:ext cx="1866900" cy="1601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195734</xdr:colOff>
      <xdr:row>6</xdr:row>
      <xdr:rowOff>96398</xdr:rowOff>
    </xdr:from>
    <xdr:to>
      <xdr:col>9</xdr:col>
      <xdr:colOff>377639</xdr:colOff>
      <xdr:row>13</xdr:row>
      <xdr:rowOff>97127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E7373EB0-DA8A-B919-1E1E-11859B8D9D63}"/>
            </a:ext>
          </a:extLst>
        </xdr:cNvPr>
        <xdr:cNvGrpSpPr/>
      </xdr:nvGrpSpPr>
      <xdr:grpSpPr>
        <a:xfrm>
          <a:off x="2091209" y="1591823"/>
          <a:ext cx="4687230" cy="1496154"/>
          <a:chOff x="2087218" y="1671052"/>
          <a:chExt cx="5106257" cy="149158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7F2800E6-656C-73AE-6F0C-1327E68FAB85}"/>
              </a:ext>
            </a:extLst>
          </xdr:cNvPr>
          <xdr:cNvSpPr/>
        </xdr:nvSpPr>
        <xdr:spPr>
          <a:xfrm>
            <a:off x="2087218" y="1673177"/>
            <a:ext cx="5106257" cy="1397235"/>
          </a:xfrm>
          <a:prstGeom prst="roundRect">
            <a:avLst>
              <a:gd name="adj" fmla="val 496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95A8452C-D0FB-450D-9C37-A013E4E124CD}"/>
              </a:ext>
            </a:extLst>
          </xdr:cNvPr>
          <xdr:cNvSpPr/>
        </xdr:nvSpPr>
        <xdr:spPr>
          <a:xfrm>
            <a:off x="3108930" y="2086393"/>
            <a:ext cx="3749768" cy="736088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0D57709-F70C-4E31-973D-54E7A2049BFF}" type="TxLink">
              <a:rPr lang="en-US" sz="4000" b="0" i="0" u="none" strike="noStrike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R$ 990,00 </a:t>
            </a:fld>
            <a:endParaRPr lang="pt-BR" sz="4000">
              <a:solidFill>
                <a:srgbClr val="2AE6B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696C4A5E-3951-4A8B-82B3-28692D903A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81908" y="1803218"/>
            <a:ext cx="1353111" cy="1359414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B6EDBCD7-23B0-B2B5-F8EC-BC8504CCA4CC}"/>
              </a:ext>
            </a:extLst>
          </xdr:cNvPr>
          <xdr:cNvSpPr/>
        </xdr:nvSpPr>
        <xdr:spPr>
          <a:xfrm>
            <a:off x="2087933" y="1671052"/>
            <a:ext cx="5102880" cy="290512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565462</xdr:colOff>
      <xdr:row>6</xdr:row>
      <xdr:rowOff>91847</xdr:rowOff>
    </xdr:from>
    <xdr:to>
      <xdr:col>18</xdr:col>
      <xdr:colOff>533400</xdr:colOff>
      <xdr:row>13</xdr:row>
      <xdr:rowOff>269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6AC70A79-ECA7-37DB-531B-D813213C5D8F}"/>
            </a:ext>
          </a:extLst>
        </xdr:cNvPr>
        <xdr:cNvGrpSpPr/>
      </xdr:nvGrpSpPr>
      <xdr:grpSpPr>
        <a:xfrm>
          <a:off x="7575862" y="1587272"/>
          <a:ext cx="4673288" cy="1403847"/>
          <a:chOff x="7440272" y="1651670"/>
          <a:chExt cx="5149492" cy="1403847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C20E3097-3A23-49B3-8646-F070E5A18F84}"/>
              </a:ext>
            </a:extLst>
          </xdr:cNvPr>
          <xdr:cNvGrpSpPr/>
        </xdr:nvGrpSpPr>
        <xdr:grpSpPr>
          <a:xfrm>
            <a:off x="7440272" y="1651670"/>
            <a:ext cx="5149492" cy="1403847"/>
            <a:chOff x="2087218" y="1671052"/>
            <a:chExt cx="5106257" cy="1399360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3769A9C1-FE5B-3706-BD3B-966A992F232E}"/>
                </a:ext>
              </a:extLst>
            </xdr:cNvPr>
            <xdr:cNvSpPr/>
          </xdr:nvSpPr>
          <xdr:spPr>
            <a:xfrm>
              <a:off x="2087218" y="1673177"/>
              <a:ext cx="5106257" cy="1397235"/>
            </a:xfrm>
            <a:prstGeom prst="roundRect">
              <a:avLst>
                <a:gd name="adj" fmla="val 496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6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91450DF6-8D2B-B83B-DCC9-23AE0A4AEB69}"/>
                </a:ext>
              </a:extLst>
            </xdr:cNvPr>
            <xdr:cNvSpPr/>
          </xdr:nvSpPr>
          <xdr:spPr>
            <a:xfrm>
              <a:off x="3108930" y="2086393"/>
              <a:ext cx="3749768" cy="736088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652AF6C-99FC-41BC-A546-A3332C10FFB8}" type="TxLink">
                <a:rPr lang="en-US" sz="4000" b="0" i="0" u="none" strike="noStrike">
                  <a:solidFill>
                    <a:srgbClr val="2AE6B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R$ 1.140,00</a:t>
              </a:fld>
              <a:endParaRPr lang="pt-BR" sz="4000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77543FA4-2B74-4478-2626-3ACBD94B7FB4}"/>
                </a:ext>
              </a:extLst>
            </xdr:cNvPr>
            <xdr:cNvSpPr/>
          </xdr:nvSpPr>
          <xdr:spPr>
            <a:xfrm>
              <a:off x="2087933" y="1671052"/>
              <a:ext cx="5102880" cy="290512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PLAY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F956A266-46EA-4EB7-9987-3154840343DF}"/>
              </a:ext>
            </a:extLst>
          </xdr:cNvPr>
          <xdr:cNvGrpSpPr/>
        </xdr:nvGrpSpPr>
        <xdr:grpSpPr>
          <a:xfrm>
            <a:off x="7573622" y="2042195"/>
            <a:ext cx="1351303" cy="720055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C42C48BD-415C-B1A5-98BA-C98C74805C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FFB3933F-4BFE-C6E7-30D1-ACD5F997981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1479176</xdr:colOff>
      <xdr:row>14</xdr:row>
      <xdr:rowOff>33617</xdr:rowOff>
    </xdr:from>
    <xdr:to>
      <xdr:col>18</xdr:col>
      <xdr:colOff>583376</xdr:colOff>
      <xdr:row>28</xdr:row>
      <xdr:rowOff>111006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DAB6D4F0-F701-4A13-D387-7E2AE1F943E1}"/>
            </a:ext>
          </a:extLst>
        </xdr:cNvPr>
        <xdr:cNvGrpSpPr/>
      </xdr:nvGrpSpPr>
      <xdr:grpSpPr>
        <a:xfrm>
          <a:off x="1479176" y="3214967"/>
          <a:ext cx="10819950" cy="2744389"/>
          <a:chOff x="1165411" y="3283323"/>
          <a:chExt cx="10601435" cy="274438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6EDF8C9F-AB1A-9637-3940-02EBF0BEE71C}"/>
              </a:ext>
            </a:extLst>
          </xdr:cNvPr>
          <xdr:cNvSpPr/>
        </xdr:nvSpPr>
        <xdr:spPr>
          <a:xfrm>
            <a:off x="1781735" y="3283323"/>
            <a:ext cx="9985111" cy="2744389"/>
          </a:xfrm>
          <a:prstGeom prst="roundRect">
            <a:avLst>
              <a:gd name="adj" fmla="val 2415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9D89F3C1-1801-2B9C-F8D9-9C7D1736649E}"/>
              </a:ext>
            </a:extLst>
          </xdr:cNvPr>
          <xdr:cNvGrpSpPr/>
        </xdr:nvGrpSpPr>
        <xdr:grpSpPr>
          <a:xfrm>
            <a:off x="1165411" y="3294530"/>
            <a:ext cx="10600766" cy="2448626"/>
            <a:chOff x="1053353" y="3395383"/>
            <a:chExt cx="10927278" cy="2448626"/>
          </a:xfrm>
        </xdr:grpSpPr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467B553-BBA7-4CB5-A707-61FFBA8328D1}"/>
                </a:ext>
              </a:extLst>
            </xdr:cNvPr>
            <xdr:cNvGraphicFramePr>
              <a:graphicFrameLocks/>
            </xdr:cNvGraphicFramePr>
          </xdr:nvGraphicFramePr>
          <xdr:xfrm>
            <a:off x="1053353" y="3731557"/>
            <a:ext cx="10242176" cy="211245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sp macro="" textlink="">
          <xdr:nvSpPr>
            <xdr:cNvPr id="21" name="Retângulo: Cantos Superiores Arredondados 20">
              <a:extLst>
                <a:ext uri="{FF2B5EF4-FFF2-40B4-BE49-F238E27FC236}">
                  <a16:creationId xmlns:a16="http://schemas.microsoft.com/office/drawing/2014/main" id="{F21DC4FA-4C54-4822-8FA3-3D1129F68A68}"/>
                </a:ext>
              </a:extLst>
            </xdr:cNvPr>
            <xdr:cNvSpPr/>
          </xdr:nvSpPr>
          <xdr:spPr>
            <a:xfrm>
              <a:off x="1688661" y="3395383"/>
              <a:ext cx="10291970" cy="448235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XBOX GAME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 editAs="absolute">
    <xdr:from>
      <xdr:col>0</xdr:col>
      <xdr:colOff>56029</xdr:colOff>
      <xdr:row>2</xdr:row>
      <xdr:rowOff>100853</xdr:rowOff>
    </xdr:from>
    <xdr:to>
      <xdr:col>0</xdr:col>
      <xdr:colOff>1669676</xdr:colOff>
      <xdr:row>2</xdr:row>
      <xdr:rowOff>347383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52379880-E175-0354-47BF-17D1B2EF53B7}"/>
            </a:ext>
          </a:extLst>
        </xdr:cNvPr>
        <xdr:cNvSpPr/>
      </xdr:nvSpPr>
      <xdr:spPr>
        <a:xfrm>
          <a:off x="56029" y="840441"/>
          <a:ext cx="1613647" cy="2465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</a:t>
          </a:r>
          <a:r>
            <a:rPr lang="pt-BR" sz="1100" b="1" baseline="0"/>
            <a:t> VINDO EDILSON</a:t>
          </a:r>
          <a:endParaRPr lang="pt-BR" sz="1100" b="1"/>
        </a:p>
      </xdr:txBody>
    </xdr:sp>
    <xdr:clientData/>
  </xdr:twoCellAnchor>
  <xdr:twoCellAnchor editAs="absolute">
    <xdr:from>
      <xdr:col>0</xdr:col>
      <xdr:colOff>392206</xdr:colOff>
      <xdr:row>0</xdr:row>
      <xdr:rowOff>89647</xdr:rowOff>
    </xdr:from>
    <xdr:to>
      <xdr:col>0</xdr:col>
      <xdr:colOff>1087531</xdr:colOff>
      <xdr:row>2</xdr:row>
      <xdr:rowOff>45384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142F44D1-C666-44FC-933B-55E82F4016DD}"/>
            </a:ext>
          </a:extLst>
        </xdr:cNvPr>
        <xdr:cNvSpPr/>
      </xdr:nvSpPr>
      <xdr:spPr>
        <a:xfrm>
          <a:off x="392206" y="89647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157443</xdr:colOff>
      <xdr:row>3</xdr:row>
      <xdr:rowOff>68916</xdr:rowOff>
    </xdr:from>
    <xdr:to>
      <xdr:col>10</xdr:col>
      <xdr:colOff>463363</xdr:colOff>
      <xdr:row>5</xdr:row>
      <xdr:rowOff>115421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87610689-BF17-4C3B-BECA-1C602A7E3C8D}"/>
            </a:ext>
          </a:extLst>
        </xdr:cNvPr>
        <xdr:cNvSpPr/>
      </xdr:nvSpPr>
      <xdr:spPr>
        <a:xfrm>
          <a:off x="2056279" y="1230966"/>
          <a:ext cx="5420846" cy="2465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>
                  <a:lumMod val="50000"/>
                </a:schemeClr>
              </a:solidFill>
            </a:rPr>
            <a:t>CALCULATION PERIOD:</a:t>
          </a:r>
          <a:r>
            <a:rPr lang="pt-BR" sz="1100" b="1" baseline="0">
              <a:solidFill>
                <a:schemeClr val="bg1">
                  <a:lumMod val="50000"/>
                </a:schemeClr>
              </a:solidFill>
            </a:rPr>
            <a:t> 10/06/2024 - 10/06/2025 | UPDATE DATE: 17/06/2025 18:00:05</a:t>
          </a:r>
          <a:endParaRPr lang="pt-BR" sz="11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28</xdr:row>
      <xdr:rowOff>144235</xdr:rowOff>
    </xdr:from>
    <xdr:to>
      <xdr:col>0</xdr:col>
      <xdr:colOff>1828800</xdr:colOff>
      <xdr:row>42</xdr:row>
      <xdr:rowOff>144235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0" name="Plan 1">
              <a:extLst>
                <a:ext uri="{FF2B5EF4-FFF2-40B4-BE49-F238E27FC236}">
                  <a16:creationId xmlns:a16="http://schemas.microsoft.com/office/drawing/2014/main" id="{DF81BF40-3328-4A73-ABC6-BD358243E2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952924"/>
              <a:ext cx="1828800" cy="26232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234336</xdr:colOff>
      <xdr:row>38</xdr:row>
      <xdr:rowOff>39573</xdr:rowOff>
    </xdr:from>
    <xdr:to>
      <xdr:col>18</xdr:col>
      <xdr:colOff>545193</xdr:colOff>
      <xdr:row>53</xdr:row>
      <xdr:rowOff>37192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98277FEE-91DF-CF0B-7529-77951B1F2928}"/>
            </a:ext>
          </a:extLst>
        </xdr:cNvPr>
        <xdr:cNvGrpSpPr/>
      </xdr:nvGrpSpPr>
      <xdr:grpSpPr>
        <a:xfrm>
          <a:off x="2129811" y="7792923"/>
          <a:ext cx="10131132" cy="2855119"/>
          <a:chOff x="2082800" y="8358981"/>
          <a:chExt cx="10147300" cy="2855119"/>
        </a:xfrm>
      </xdr:grpSpPr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8921841D-96FD-A64A-BB95-540F6E03BA05}"/>
              </a:ext>
            </a:extLst>
          </xdr:cNvPr>
          <xdr:cNvGrpSpPr/>
        </xdr:nvGrpSpPr>
        <xdr:grpSpPr>
          <a:xfrm>
            <a:off x="2082800" y="8369300"/>
            <a:ext cx="10147300" cy="2844800"/>
            <a:chOff x="3378200" y="6286500"/>
            <a:chExt cx="4914900" cy="2832100"/>
          </a:xfrm>
          <a:solidFill>
            <a:schemeClr val="bg1"/>
          </a:solidFill>
        </xdr:grpSpPr>
        <xdr:sp macro="" textlink="">
          <xdr:nvSpPr>
            <xdr:cNvPr id="42" name="Retângulo: Cantos Arredondados 41">
              <a:extLst>
                <a:ext uri="{FF2B5EF4-FFF2-40B4-BE49-F238E27FC236}">
                  <a16:creationId xmlns:a16="http://schemas.microsoft.com/office/drawing/2014/main" id="{C0A4F597-DB1F-D040-07E6-298BA5886CB7}"/>
                </a:ext>
              </a:extLst>
            </xdr:cNvPr>
            <xdr:cNvSpPr/>
          </xdr:nvSpPr>
          <xdr:spPr>
            <a:xfrm>
              <a:off x="3378200" y="6286501"/>
              <a:ext cx="4914900" cy="2806700"/>
            </a:xfrm>
            <a:prstGeom prst="roundRect">
              <a:avLst>
                <a:gd name="adj" fmla="val 5654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1" name="Gráfico 40">
              <a:extLst>
                <a:ext uri="{FF2B5EF4-FFF2-40B4-BE49-F238E27FC236}">
                  <a16:creationId xmlns:a16="http://schemas.microsoft.com/office/drawing/2014/main" id="{F264A406-9869-492C-BB31-55EFF92EECD0}"/>
                </a:ext>
              </a:extLst>
            </xdr:cNvPr>
            <xdr:cNvGraphicFramePr>
              <a:graphicFrameLocks/>
            </xdr:cNvGraphicFramePr>
          </xdr:nvGraphicFramePr>
          <xdr:xfrm>
            <a:off x="3378200" y="6286500"/>
            <a:ext cx="4851400" cy="28321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  <xdr:sp macro="" textlink="">
        <xdr:nvSpPr>
          <xdr:cNvPr id="44" name="Retângulo: Cantos Superiores Arredondados 43">
            <a:extLst>
              <a:ext uri="{FF2B5EF4-FFF2-40B4-BE49-F238E27FC236}">
                <a16:creationId xmlns:a16="http://schemas.microsoft.com/office/drawing/2014/main" id="{0D99501E-EBFA-49E1-AE45-8D454D361688}"/>
              </a:ext>
            </a:extLst>
          </xdr:cNvPr>
          <xdr:cNvSpPr/>
        </xdr:nvSpPr>
        <xdr:spPr>
          <a:xfrm>
            <a:off x="2085750" y="8358981"/>
            <a:ext cx="10143203" cy="448235"/>
          </a:xfrm>
          <a:prstGeom prst="round2SameRect">
            <a:avLst>
              <a:gd name="adj1" fmla="val 14011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b="1">
                <a:latin typeface="Segoe UI" panose="020B0502040204020203" pitchFamily="34" charset="0"/>
                <a:cs typeface="Segoe UI" panose="020B0502040204020203" pitchFamily="34" charset="0"/>
              </a:rPr>
              <a:t>TOTAL WITH DISCOUNTS BY PLANS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234043</xdr:colOff>
      <xdr:row>29</xdr:row>
      <xdr:rowOff>144689</xdr:rowOff>
    </xdr:from>
    <xdr:to>
      <xdr:col>9</xdr:col>
      <xdr:colOff>419123</xdr:colOff>
      <xdr:row>37</xdr:row>
      <xdr:rowOff>27319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085A4965-ACA1-4472-B92D-23C703105786}"/>
            </a:ext>
          </a:extLst>
        </xdr:cNvPr>
        <xdr:cNvGrpSpPr/>
      </xdr:nvGrpSpPr>
      <xdr:grpSpPr>
        <a:xfrm>
          <a:off x="2129518" y="6183539"/>
          <a:ext cx="4690405" cy="1406630"/>
          <a:chOff x="2087218" y="1671052"/>
          <a:chExt cx="5106257" cy="1399360"/>
        </a:xfrm>
      </xdr:grpSpPr>
      <xdr:sp macro="" textlink="">
        <xdr:nvSpPr>
          <xdr:cNvPr id="46" name="Retângulo: Cantos Arredondados 45">
            <a:extLst>
              <a:ext uri="{FF2B5EF4-FFF2-40B4-BE49-F238E27FC236}">
                <a16:creationId xmlns:a16="http://schemas.microsoft.com/office/drawing/2014/main" id="{1AF57246-319C-97F2-7010-60932E3358D9}"/>
              </a:ext>
            </a:extLst>
          </xdr:cNvPr>
          <xdr:cNvSpPr/>
        </xdr:nvSpPr>
        <xdr:spPr>
          <a:xfrm>
            <a:off x="2087218" y="1673177"/>
            <a:ext cx="5106257" cy="1397235"/>
          </a:xfrm>
          <a:prstGeom prst="roundRect">
            <a:avLst>
              <a:gd name="adj" fmla="val 496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G45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C2E84D6B-2EBA-70BC-784B-1D5F6426E3DD}"/>
              </a:ext>
            </a:extLst>
          </xdr:cNvPr>
          <xdr:cNvSpPr/>
        </xdr:nvSpPr>
        <xdr:spPr>
          <a:xfrm>
            <a:off x="2349912" y="2086392"/>
            <a:ext cx="4508786" cy="822826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49A14C3-ABB7-4591-BF33-3C07A62E6FA3}" type="TxLink">
              <a:rPr lang="en-US" sz="4000" b="0" i="0" u="none" strike="noStrike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R$ 5.388,00</a:t>
            </a:fld>
            <a:endParaRPr lang="pt-BR" sz="4000">
              <a:solidFill>
                <a:srgbClr val="2AE6B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1D543DF5-6680-A83D-2443-8125EC5F0BF8}"/>
              </a:ext>
            </a:extLst>
          </xdr:cNvPr>
          <xdr:cNvSpPr/>
        </xdr:nvSpPr>
        <xdr:spPr>
          <a:xfrm>
            <a:off x="2087933" y="1671052"/>
            <a:ext cx="5102880" cy="290512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b="1">
                <a:latin typeface="Segoe UI" panose="020B0502040204020203" pitchFamily="34" charset="0"/>
                <a:cs typeface="Segoe UI" panose="020B0502040204020203" pitchFamily="34" charset="0"/>
              </a:rPr>
              <a:t>TOTAL SALES VALUE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10</xdr:col>
      <xdr:colOff>503918</xdr:colOff>
      <xdr:row>29</xdr:row>
      <xdr:rowOff>144689</xdr:rowOff>
    </xdr:from>
    <xdr:to>
      <xdr:col>18</xdr:col>
      <xdr:colOff>482623</xdr:colOff>
      <xdr:row>37</xdr:row>
      <xdr:rowOff>27319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43EC2098-194F-4B37-927E-A41DD86C1CD6}"/>
            </a:ext>
          </a:extLst>
        </xdr:cNvPr>
        <xdr:cNvGrpSpPr/>
      </xdr:nvGrpSpPr>
      <xdr:grpSpPr>
        <a:xfrm>
          <a:off x="7514318" y="6183539"/>
          <a:ext cx="4684055" cy="1406630"/>
          <a:chOff x="2087218" y="1671052"/>
          <a:chExt cx="5106257" cy="1399360"/>
        </a:xfrm>
      </xdr:grpSpPr>
      <xdr:sp macro="" textlink="">
        <xdr:nvSpPr>
          <xdr:cNvPr id="51" name="Retângulo: Cantos Arredondados 50">
            <a:extLst>
              <a:ext uri="{FF2B5EF4-FFF2-40B4-BE49-F238E27FC236}">
                <a16:creationId xmlns:a16="http://schemas.microsoft.com/office/drawing/2014/main" id="{C1DA4DCE-C937-056F-BF7E-A40C09EDA12F}"/>
              </a:ext>
            </a:extLst>
          </xdr:cNvPr>
          <xdr:cNvSpPr/>
        </xdr:nvSpPr>
        <xdr:spPr>
          <a:xfrm>
            <a:off x="2087218" y="1673177"/>
            <a:ext cx="5106257" cy="1397235"/>
          </a:xfrm>
          <a:prstGeom prst="roundRect">
            <a:avLst>
              <a:gd name="adj" fmla="val 496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G46">
        <xdr:nvSpPr>
          <xdr:cNvPr id="52" name="Retângulo: Cantos Arredondados 51">
            <a:extLst>
              <a:ext uri="{FF2B5EF4-FFF2-40B4-BE49-F238E27FC236}">
                <a16:creationId xmlns:a16="http://schemas.microsoft.com/office/drawing/2014/main" id="{C8F01D38-B2C1-EB8F-1EDF-8AAA90E5EAC9}"/>
              </a:ext>
            </a:extLst>
          </xdr:cNvPr>
          <xdr:cNvSpPr/>
        </xdr:nvSpPr>
        <xdr:spPr>
          <a:xfrm>
            <a:off x="2432868" y="2086392"/>
            <a:ext cx="4425830" cy="797558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D96B2E1-735B-45EB-9282-060A1D845039}" type="TxLink">
              <a:rPr lang="en-US" sz="4000" b="0" i="0" u="none" strike="noStrike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R$ 982,00</a:t>
            </a:fld>
            <a:endParaRPr lang="pt-BR" sz="4000">
              <a:solidFill>
                <a:srgbClr val="2AE6B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54" name="Retângulo: Cantos Superiores Arredondados 53">
            <a:extLst>
              <a:ext uri="{FF2B5EF4-FFF2-40B4-BE49-F238E27FC236}">
                <a16:creationId xmlns:a16="http://schemas.microsoft.com/office/drawing/2014/main" id="{338CC695-4B51-1F8B-01BA-3F8A16B4DB17}"/>
              </a:ext>
            </a:extLst>
          </xdr:cNvPr>
          <xdr:cNvSpPr/>
        </xdr:nvSpPr>
        <xdr:spPr>
          <a:xfrm>
            <a:off x="2087933" y="1671052"/>
            <a:ext cx="5102880" cy="290512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b="1">
                <a:latin typeface="Segoe UI" panose="020B0502040204020203" pitchFamily="34" charset="0"/>
                <a:cs typeface="Segoe UI" panose="020B0502040204020203" pitchFamily="34" charset="0"/>
              </a:rPr>
              <a:t>TOTAL VALUE OF COUPONS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a Cristina Siqueira" refreshedDate="45825.774672685184" createdVersion="8" refreshedVersion="8" minRefreshableVersion="3" recordCount="295" xr:uid="{135D7421-5CEC-42A3-9869-CB15F917D457}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 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Valor total com desconto" numFmtId="165">
      <sharedItems containsSemiMixedTypes="0" containsString="0" containsNumber="1" containsInteger="1" minValue="0" maxValue="59" count="15">
        <n v="55"/>
        <n v="5"/>
        <n v="10"/>
        <n v="59"/>
        <n v="3"/>
        <n v="26"/>
        <n v="45"/>
        <n v="0"/>
        <n v="25"/>
        <n v="49"/>
        <n v="6"/>
        <n v="1"/>
        <n v="51"/>
        <n v="20"/>
        <n v="35"/>
      </sharedItems>
    </cacheField>
  </cacheFields>
  <extLst>
    <ext xmlns:x14="http://schemas.microsoft.com/office/spreadsheetml/2009/9/main" uri="{725AE2AE-9491-48be-B2B4-4EB974FC3084}">
      <x14:pivotCacheDefinition pivotCacheId="17611047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  <x v="0"/>
  </r>
  <r>
    <n v="3232"/>
    <s v="Maria Oliveira"/>
    <x v="1"/>
    <d v="2024-01-15T00:00:00"/>
    <x v="1"/>
    <n v="5"/>
    <x v="1"/>
    <s v="No"/>
    <s v="-"/>
    <s v="No"/>
    <n v="0"/>
    <n v="0"/>
    <n v="5"/>
    <x v="1"/>
  </r>
  <r>
    <n v="3233"/>
    <s v="Lucas Fernandes"/>
    <x v="2"/>
    <d v="2024-02-10T00:00:00"/>
    <x v="0"/>
    <n v="10"/>
    <x v="2"/>
    <s v="No"/>
    <s v="-"/>
    <s v="Yes"/>
    <n v="20"/>
    <n v="10"/>
    <n v="20"/>
    <x v="2"/>
  </r>
  <r>
    <n v="3234"/>
    <s v="Ana Souza"/>
    <x v="0"/>
    <d v="2024-02-20T00:00:00"/>
    <x v="1"/>
    <n v="15"/>
    <x v="0"/>
    <s v="Yes"/>
    <n v="30"/>
    <s v="Yes"/>
    <n v="20"/>
    <n v="3"/>
    <n v="62"/>
    <x v="3"/>
  </r>
  <r>
    <n v="3235"/>
    <s v="Pedro Gonçalves"/>
    <x v="1"/>
    <d v="2024-03-05T00:00:00"/>
    <x v="0"/>
    <n v="5"/>
    <x v="0"/>
    <s v="No"/>
    <s v="-"/>
    <s v="No"/>
    <n v="0"/>
    <n v="1"/>
    <n v="4"/>
    <x v="4"/>
  </r>
  <r>
    <n v="3236"/>
    <s v="Felipe Costa"/>
    <x v="2"/>
    <d v="2024-03-02T00:00:00"/>
    <x v="1"/>
    <n v="10"/>
    <x v="0"/>
    <s v="No"/>
    <s v="-"/>
    <s v="Yes"/>
    <n v="20"/>
    <n v="2"/>
    <n v="28"/>
    <x v="5"/>
  </r>
  <r>
    <n v="3237"/>
    <s v="Camila Ribeiro"/>
    <x v="0"/>
    <d v="2024-03-03T00:00:00"/>
    <x v="0"/>
    <n v="15"/>
    <x v="2"/>
    <s v="Yes"/>
    <n v="30"/>
    <s v="Yes"/>
    <n v="20"/>
    <n v="10"/>
    <n v="55"/>
    <x v="6"/>
  </r>
  <r>
    <n v="3238"/>
    <s v="André Mendes"/>
    <x v="1"/>
    <d v="2024-03-04T00:00:00"/>
    <x v="0"/>
    <n v="5"/>
    <x v="1"/>
    <s v="No"/>
    <s v="-"/>
    <s v="No"/>
    <n v="0"/>
    <n v="0"/>
    <n v="5"/>
    <x v="1"/>
  </r>
  <r>
    <n v="3239"/>
    <s v="Sofia Almeida"/>
    <x v="0"/>
    <d v="2024-03-05T00:00:00"/>
    <x v="1"/>
    <n v="15"/>
    <x v="0"/>
    <s v="Yes"/>
    <n v="30"/>
    <s v="Yes"/>
    <n v="20"/>
    <n v="5"/>
    <n v="60"/>
    <x v="0"/>
  </r>
  <r>
    <n v="3240"/>
    <s v="Bruno Martins"/>
    <x v="2"/>
    <d v="2024-03-06T00:00:00"/>
    <x v="0"/>
    <n v="10"/>
    <x v="2"/>
    <s v="No"/>
    <s v="-"/>
    <s v="Yes"/>
    <n v="20"/>
    <n v="15"/>
    <n v="15"/>
    <x v="7"/>
  </r>
  <r>
    <n v="3241"/>
    <s v="Rita Castro"/>
    <x v="1"/>
    <d v="2024-03-07T00:00:00"/>
    <x v="1"/>
    <n v="5"/>
    <x v="0"/>
    <s v="No"/>
    <s v="-"/>
    <s v="No"/>
    <n v="0"/>
    <n v="1"/>
    <n v="4"/>
    <x v="4"/>
  </r>
  <r>
    <n v="3242"/>
    <s v="Marco Túlio"/>
    <x v="0"/>
    <d v="2024-03-08T00:00:00"/>
    <x v="0"/>
    <n v="15"/>
    <x v="1"/>
    <s v="Yes"/>
    <n v="30"/>
    <s v="Yes"/>
    <n v="20"/>
    <n v="20"/>
    <n v="45"/>
    <x v="8"/>
  </r>
  <r>
    <n v="3243"/>
    <s v="Lívia Silveira"/>
    <x v="2"/>
    <d v="2024-03-09T00:00:00"/>
    <x v="1"/>
    <n v="10"/>
    <x v="0"/>
    <s v="No"/>
    <s v="-"/>
    <s v="Yes"/>
    <n v="20"/>
    <n v="10"/>
    <n v="20"/>
    <x v="2"/>
  </r>
  <r>
    <n v="3244"/>
    <s v="Diogo Sousa"/>
    <x v="1"/>
    <d v="2024-03-10T00:00:00"/>
    <x v="0"/>
    <n v="5"/>
    <x v="2"/>
    <s v="No"/>
    <s v="-"/>
    <s v="No"/>
    <n v="0"/>
    <n v="0"/>
    <n v="5"/>
    <x v="1"/>
  </r>
  <r>
    <n v="3245"/>
    <s v="Fernanda Lima"/>
    <x v="0"/>
    <d v="2024-03-11T00:00:00"/>
    <x v="1"/>
    <n v="15"/>
    <x v="0"/>
    <s v="Yes"/>
    <n v="30"/>
    <s v="Yes"/>
    <n v="20"/>
    <n v="8"/>
    <n v="57"/>
    <x v="9"/>
  </r>
  <r>
    <n v="3246"/>
    <s v="Caio Pereira"/>
    <x v="2"/>
    <d v="2024-03-12T00:00:00"/>
    <x v="0"/>
    <n v="10"/>
    <x v="1"/>
    <s v="No"/>
    <s v="-"/>
    <s v="Yes"/>
    <n v="20"/>
    <n v="12"/>
    <n v="18"/>
    <x v="10"/>
  </r>
  <r>
    <n v="3247"/>
    <s v="Beatriz Gomes"/>
    <x v="1"/>
    <d v="2024-03-13T00:00:00"/>
    <x v="1"/>
    <n v="5"/>
    <x v="0"/>
    <s v="No"/>
    <s v="-"/>
    <s v="No"/>
    <n v="0"/>
    <n v="2"/>
    <n v="3"/>
    <x v="11"/>
  </r>
  <r>
    <n v="3248"/>
    <s v="Cesar Oliveira"/>
    <x v="0"/>
    <d v="2024-03-14T00:00:00"/>
    <x v="0"/>
    <n v="15"/>
    <x v="2"/>
    <s v="Yes"/>
    <n v="30"/>
    <s v="Yes"/>
    <n v="20"/>
    <n v="7"/>
    <n v="58"/>
    <x v="12"/>
  </r>
  <r>
    <n v="3249"/>
    <s v="Débora Machado"/>
    <x v="2"/>
    <d v="2024-03-15T00:00:00"/>
    <x v="1"/>
    <n v="10"/>
    <x v="0"/>
    <s v="No"/>
    <s v="-"/>
    <s v="Yes"/>
    <n v="20"/>
    <n v="5"/>
    <n v="25"/>
    <x v="13"/>
  </r>
  <r>
    <n v="3250"/>
    <s v="Eduardo Vargas"/>
    <x v="1"/>
    <d v="2024-03-16T00:00:00"/>
    <x v="0"/>
    <n v="5"/>
    <x v="1"/>
    <s v="No"/>
    <s v="-"/>
    <s v="No"/>
    <n v="0"/>
    <n v="0"/>
    <n v="5"/>
    <x v="1"/>
  </r>
  <r>
    <n v="3251"/>
    <s v="Gabriela Santos"/>
    <x v="0"/>
    <d v="2024-03-17T00:00:00"/>
    <x v="1"/>
    <n v="15"/>
    <x v="0"/>
    <s v="Yes"/>
    <n v="30"/>
    <s v="Yes"/>
    <n v="20"/>
    <n v="3"/>
    <n v="62"/>
    <x v="3"/>
  </r>
  <r>
    <n v="3252"/>
    <s v="Henrique Dias"/>
    <x v="2"/>
    <d v="2024-03-18T00:00:00"/>
    <x v="0"/>
    <n v="10"/>
    <x v="2"/>
    <s v="No"/>
    <s v="-"/>
    <s v="Yes"/>
    <n v="20"/>
    <n v="15"/>
    <n v="15"/>
    <x v="7"/>
  </r>
  <r>
    <n v="3253"/>
    <s v="Isabela Moreira"/>
    <x v="1"/>
    <d v="2024-03-19T00:00:00"/>
    <x v="1"/>
    <n v="5"/>
    <x v="0"/>
    <s v="No"/>
    <s v="-"/>
    <s v="No"/>
    <n v="0"/>
    <n v="1"/>
    <n v="4"/>
    <x v="4"/>
  </r>
  <r>
    <n v="3254"/>
    <s v="Joaquim Barbosa"/>
    <x v="0"/>
    <d v="2024-03-20T00:00:00"/>
    <x v="0"/>
    <n v="15"/>
    <x v="1"/>
    <s v="Yes"/>
    <n v="30"/>
    <s v="Yes"/>
    <n v="20"/>
    <n v="20"/>
    <n v="45"/>
    <x v="8"/>
  </r>
  <r>
    <n v="3255"/>
    <s v="Lara Rocha"/>
    <x v="2"/>
    <d v="2024-03-21T00:00:00"/>
    <x v="1"/>
    <n v="10"/>
    <x v="0"/>
    <s v="No"/>
    <s v="-"/>
    <s v="Yes"/>
    <n v="20"/>
    <n v="10"/>
    <n v="20"/>
    <x v="2"/>
  </r>
  <r>
    <n v="3256"/>
    <s v="Matheus Silva"/>
    <x v="1"/>
    <d v="2024-03-22T00:00:00"/>
    <x v="0"/>
    <n v="5"/>
    <x v="2"/>
    <s v="No"/>
    <s v="-"/>
    <s v="No"/>
    <n v="0"/>
    <n v="0"/>
    <n v="5"/>
    <x v="1"/>
  </r>
  <r>
    <n v="3257"/>
    <s v="Nicole Costa"/>
    <x v="0"/>
    <d v="2024-03-23T00:00:00"/>
    <x v="1"/>
    <n v="15"/>
    <x v="0"/>
    <s v="Yes"/>
    <n v="30"/>
    <s v="Yes"/>
    <n v="20"/>
    <n v="5"/>
    <n v="60"/>
    <x v="0"/>
  </r>
  <r>
    <n v="3258"/>
    <s v="Otávio Mendonça"/>
    <x v="2"/>
    <d v="2024-03-24T00:00:00"/>
    <x v="0"/>
    <n v="10"/>
    <x v="1"/>
    <s v="No"/>
    <s v="-"/>
    <s v="Yes"/>
    <n v="20"/>
    <n v="15"/>
    <n v="15"/>
    <x v="7"/>
  </r>
  <r>
    <n v="3259"/>
    <s v="Paula Ferreira"/>
    <x v="1"/>
    <d v="2024-03-25T00:00:00"/>
    <x v="1"/>
    <n v="5"/>
    <x v="0"/>
    <s v="No"/>
    <s v="-"/>
    <s v="No"/>
    <n v="0"/>
    <n v="1"/>
    <n v="4"/>
    <x v="4"/>
  </r>
  <r>
    <n v="3260"/>
    <s v="Raquel Alves"/>
    <x v="0"/>
    <d v="2024-03-26T00:00:00"/>
    <x v="0"/>
    <n v="15"/>
    <x v="2"/>
    <s v="Yes"/>
    <n v="30"/>
    <s v="Yes"/>
    <n v="20"/>
    <n v="7"/>
    <n v="58"/>
    <x v="12"/>
  </r>
  <r>
    <n v="3261"/>
    <s v="Samuel Pires"/>
    <x v="2"/>
    <d v="2024-03-27T00:00:00"/>
    <x v="1"/>
    <n v="10"/>
    <x v="0"/>
    <s v="No"/>
    <s v="-"/>
    <s v="Yes"/>
    <n v="20"/>
    <n v="10"/>
    <n v="20"/>
    <x v="2"/>
  </r>
  <r>
    <n v="3262"/>
    <s v="Tânia Barros"/>
    <x v="1"/>
    <d v="2024-03-28T00:00:00"/>
    <x v="0"/>
    <n v="5"/>
    <x v="1"/>
    <s v="No"/>
    <s v="-"/>
    <s v="No"/>
    <n v="0"/>
    <n v="0"/>
    <n v="5"/>
    <x v="1"/>
  </r>
  <r>
    <n v="3263"/>
    <s v="Vinicius Lima"/>
    <x v="0"/>
    <d v="2024-03-29T00:00:00"/>
    <x v="1"/>
    <n v="15"/>
    <x v="0"/>
    <s v="Yes"/>
    <n v="30"/>
    <s v="Yes"/>
    <n v="20"/>
    <n v="3"/>
    <n v="62"/>
    <x v="3"/>
  </r>
  <r>
    <n v="3264"/>
    <s v="Yasmin Teixeira"/>
    <x v="2"/>
    <d v="2024-03-30T00:00:00"/>
    <x v="0"/>
    <n v="10"/>
    <x v="2"/>
    <s v="No"/>
    <s v="-"/>
    <s v="Yes"/>
    <n v="20"/>
    <n v="15"/>
    <n v="15"/>
    <x v="7"/>
  </r>
  <r>
    <n v="3265"/>
    <s v="Zé Carlos"/>
    <x v="1"/>
    <d v="2024-03-31T00:00:00"/>
    <x v="1"/>
    <n v="5"/>
    <x v="0"/>
    <s v="No"/>
    <s v="-"/>
    <s v="No"/>
    <n v="0"/>
    <n v="1"/>
    <n v="4"/>
    <x v="4"/>
  </r>
  <r>
    <n v="3266"/>
    <s v="Amanda Nogueira"/>
    <x v="1"/>
    <d v="2024-04-01T00:00:00"/>
    <x v="0"/>
    <n v="5"/>
    <x v="0"/>
    <s v="No"/>
    <s v="-"/>
    <s v="No"/>
    <n v="0"/>
    <n v="0"/>
    <n v="5"/>
    <x v="1"/>
  </r>
  <r>
    <n v="3267"/>
    <s v="Bruno Cavalheiro"/>
    <x v="0"/>
    <d v="2024-04-02T00:00:00"/>
    <x v="1"/>
    <n v="15"/>
    <x v="2"/>
    <s v="Yes"/>
    <n v="30"/>
    <s v="Yes"/>
    <n v="20"/>
    <n v="7"/>
    <n v="58"/>
    <x v="12"/>
  </r>
  <r>
    <n v="3268"/>
    <s v="Carla Dias"/>
    <x v="2"/>
    <d v="2024-04-03T00:00:00"/>
    <x v="0"/>
    <n v="10"/>
    <x v="1"/>
    <s v="No"/>
    <s v="-"/>
    <s v="Yes"/>
    <n v="20"/>
    <n v="10"/>
    <n v="20"/>
    <x v="2"/>
  </r>
  <r>
    <n v="3269"/>
    <s v="Diego Fontes"/>
    <x v="1"/>
    <d v="2024-04-04T00:00:00"/>
    <x v="1"/>
    <n v="5"/>
    <x v="2"/>
    <s v="No"/>
    <s v="-"/>
    <s v="No"/>
    <n v="0"/>
    <n v="1"/>
    <n v="4"/>
    <x v="4"/>
  </r>
  <r>
    <n v="3270"/>
    <s v="Eunice Lima"/>
    <x v="0"/>
    <d v="2024-04-05T00:00:00"/>
    <x v="0"/>
    <n v="15"/>
    <x v="0"/>
    <s v="Yes"/>
    <n v="30"/>
    <s v="Yes"/>
    <n v="20"/>
    <n v="15"/>
    <n v="50"/>
    <x v="14"/>
  </r>
  <r>
    <n v="3271"/>
    <s v="Fábio Martins"/>
    <x v="2"/>
    <d v="2024-04-06T00:00:00"/>
    <x v="1"/>
    <n v="10"/>
    <x v="0"/>
    <s v="No"/>
    <s v="-"/>
    <s v="Yes"/>
    <n v="20"/>
    <n v="5"/>
    <n v="25"/>
    <x v="13"/>
  </r>
  <r>
    <n v="3272"/>
    <s v="Gisele Araújo"/>
    <x v="1"/>
    <d v="2024-04-07T00:00:00"/>
    <x v="0"/>
    <n v="5"/>
    <x v="1"/>
    <s v="No"/>
    <s v="-"/>
    <s v="No"/>
    <n v="0"/>
    <n v="0"/>
    <n v="5"/>
    <x v="1"/>
  </r>
  <r>
    <n v="3273"/>
    <s v="Hélio Castro"/>
    <x v="0"/>
    <d v="2024-04-08T00:00:00"/>
    <x v="1"/>
    <n v="15"/>
    <x v="2"/>
    <s v="Yes"/>
    <n v="30"/>
    <s v="Yes"/>
    <n v="20"/>
    <n v="20"/>
    <n v="45"/>
    <x v="8"/>
  </r>
  <r>
    <n v="3274"/>
    <s v="Ingrid Menezes"/>
    <x v="2"/>
    <d v="2024-04-09T00:00:00"/>
    <x v="0"/>
    <n v="10"/>
    <x v="2"/>
    <s v="No"/>
    <s v="-"/>
    <s v="Yes"/>
    <n v="20"/>
    <n v="12"/>
    <n v="18"/>
    <x v="10"/>
  </r>
  <r>
    <n v="3275"/>
    <s v="Jorge Baptista"/>
    <x v="1"/>
    <d v="2024-04-10T00:00:00"/>
    <x v="1"/>
    <n v="5"/>
    <x v="0"/>
    <s v="No"/>
    <s v="-"/>
    <s v="No"/>
    <n v="0"/>
    <n v="2"/>
    <n v="3"/>
    <x v="11"/>
  </r>
  <r>
    <n v="3276"/>
    <s v="Kléber Oliveira"/>
    <x v="0"/>
    <d v="2024-04-11T00:00:00"/>
    <x v="0"/>
    <n v="15"/>
    <x v="1"/>
    <s v="Yes"/>
    <n v="30"/>
    <s v="Yes"/>
    <n v="20"/>
    <n v="5"/>
    <n v="60"/>
    <x v="0"/>
  </r>
  <r>
    <n v="3277"/>
    <s v="Luciana Freitas"/>
    <x v="2"/>
    <d v="2024-04-12T00:00:00"/>
    <x v="1"/>
    <n v="10"/>
    <x v="0"/>
    <s v="No"/>
    <s v="-"/>
    <s v="Yes"/>
    <n v="20"/>
    <n v="10"/>
    <n v="20"/>
    <x v="2"/>
  </r>
  <r>
    <n v="3278"/>
    <s v="Márcia Eller"/>
    <x v="1"/>
    <d v="2024-04-13T00:00:00"/>
    <x v="0"/>
    <n v="5"/>
    <x v="2"/>
    <s v="No"/>
    <s v="-"/>
    <s v="No"/>
    <n v="0"/>
    <n v="0"/>
    <n v="5"/>
    <x v="1"/>
  </r>
  <r>
    <n v="3279"/>
    <s v="Nilo Peçanha"/>
    <x v="0"/>
    <d v="2024-04-14T00:00:00"/>
    <x v="1"/>
    <n v="15"/>
    <x v="0"/>
    <s v="Yes"/>
    <n v="30"/>
    <s v="Yes"/>
    <n v="20"/>
    <n v="3"/>
    <n v="62"/>
    <x v="3"/>
  </r>
  <r>
    <n v="3280"/>
    <s v="Oscar Neves"/>
    <x v="2"/>
    <d v="2024-04-15T00:00:00"/>
    <x v="0"/>
    <n v="10"/>
    <x v="1"/>
    <s v="No"/>
    <s v="-"/>
    <s v="Yes"/>
    <n v="20"/>
    <n v="15"/>
    <n v="15"/>
    <x v="7"/>
  </r>
  <r>
    <n v="3281"/>
    <s v="Patrícia Soares"/>
    <x v="1"/>
    <d v="2024-04-16T00:00:00"/>
    <x v="1"/>
    <n v="5"/>
    <x v="0"/>
    <s v="No"/>
    <s v="-"/>
    <s v="No"/>
    <n v="0"/>
    <n v="1"/>
    <n v="4"/>
    <x v="4"/>
  </r>
  <r>
    <n v="3282"/>
    <s v="Quirino Gonçalves"/>
    <x v="0"/>
    <d v="2024-04-17T00:00:00"/>
    <x v="0"/>
    <n v="15"/>
    <x v="2"/>
    <s v="Yes"/>
    <n v="30"/>
    <s v="Yes"/>
    <n v="20"/>
    <n v="7"/>
    <n v="58"/>
    <x v="12"/>
  </r>
  <r>
    <n v="3283"/>
    <s v="Raul Machado"/>
    <x v="2"/>
    <d v="2024-04-18T00:00:00"/>
    <x v="1"/>
    <n v="10"/>
    <x v="0"/>
    <s v="No"/>
    <s v="-"/>
    <s v="Yes"/>
    <n v="20"/>
    <n v="10"/>
    <n v="20"/>
    <x v="2"/>
  </r>
  <r>
    <n v="3284"/>
    <s v="Sônia Lobo"/>
    <x v="1"/>
    <d v="2024-04-19T00:00:00"/>
    <x v="0"/>
    <n v="5"/>
    <x v="1"/>
    <s v="No"/>
    <s v="-"/>
    <s v="No"/>
    <n v="0"/>
    <n v="0"/>
    <n v="5"/>
    <x v="1"/>
  </r>
  <r>
    <n v="3285"/>
    <s v="Tiago Ramos"/>
    <x v="0"/>
    <d v="2024-04-20T00:00:00"/>
    <x v="1"/>
    <n v="15"/>
    <x v="0"/>
    <s v="Yes"/>
    <n v="30"/>
    <s v="Yes"/>
    <n v="20"/>
    <n v="20"/>
    <n v="45"/>
    <x v="8"/>
  </r>
  <r>
    <n v="3286"/>
    <s v="Ugo Pires"/>
    <x v="2"/>
    <d v="2024-04-21T00:00:00"/>
    <x v="0"/>
    <n v="10"/>
    <x v="2"/>
    <s v="No"/>
    <s v="-"/>
    <s v="Yes"/>
    <n v="20"/>
    <n v="15"/>
    <n v="15"/>
    <x v="7"/>
  </r>
  <r>
    <n v="3287"/>
    <s v="Valéria Nobre"/>
    <x v="1"/>
    <d v="2024-04-22T00:00:00"/>
    <x v="1"/>
    <n v="5"/>
    <x v="0"/>
    <s v="No"/>
    <s v="-"/>
    <s v="No"/>
    <n v="0"/>
    <n v="1"/>
    <n v="4"/>
    <x v="4"/>
  </r>
  <r>
    <n v="3288"/>
    <s v="William Siqueira"/>
    <x v="0"/>
    <d v="2024-04-23T00:00:00"/>
    <x v="0"/>
    <n v="15"/>
    <x v="1"/>
    <s v="Yes"/>
    <n v="30"/>
    <s v="Yes"/>
    <n v="20"/>
    <n v="3"/>
    <n v="62"/>
    <x v="3"/>
  </r>
  <r>
    <n v="3289"/>
    <s v="Xuxa Meneghel"/>
    <x v="2"/>
    <d v="2024-04-24T00:00:00"/>
    <x v="1"/>
    <n v="10"/>
    <x v="0"/>
    <s v="No"/>
    <s v="-"/>
    <s v="Yes"/>
    <n v="20"/>
    <n v="10"/>
    <n v="20"/>
    <x v="2"/>
  </r>
  <r>
    <n v="3290"/>
    <s v="Yara Figueiredo"/>
    <x v="1"/>
    <d v="2024-04-25T00:00:00"/>
    <x v="0"/>
    <n v="5"/>
    <x v="2"/>
    <s v="No"/>
    <s v="-"/>
    <s v="No"/>
    <n v="0"/>
    <n v="0"/>
    <n v="5"/>
    <x v="1"/>
  </r>
  <r>
    <n v="3291"/>
    <s v="Zacarias Alves"/>
    <x v="0"/>
    <d v="2024-04-26T00:00:00"/>
    <x v="1"/>
    <n v="15"/>
    <x v="0"/>
    <s v="Yes"/>
    <n v="30"/>
    <s v="Yes"/>
    <n v="20"/>
    <n v="5"/>
    <n v="60"/>
    <x v="0"/>
  </r>
  <r>
    <n v="3292"/>
    <s v="Amanda Bynes"/>
    <x v="2"/>
    <d v="2024-04-27T00:00:00"/>
    <x v="0"/>
    <n v="10"/>
    <x v="1"/>
    <s v="No"/>
    <s v="-"/>
    <s v="Yes"/>
    <n v="20"/>
    <n v="15"/>
    <n v="15"/>
    <x v="7"/>
  </r>
  <r>
    <n v="3293"/>
    <s v="Bruno Mars"/>
    <x v="1"/>
    <d v="2024-04-28T00:00:00"/>
    <x v="1"/>
    <n v="5"/>
    <x v="0"/>
    <s v="No"/>
    <s v="-"/>
    <s v="No"/>
    <n v="0"/>
    <n v="1"/>
    <n v="4"/>
    <x v="4"/>
  </r>
  <r>
    <n v="3294"/>
    <s v="Carla Bruni"/>
    <x v="0"/>
    <d v="2024-04-29T00:00:00"/>
    <x v="0"/>
    <n v="15"/>
    <x v="2"/>
    <s v="Yes"/>
    <n v="30"/>
    <s v="Yes"/>
    <n v="20"/>
    <n v="20"/>
    <n v="45"/>
    <x v="8"/>
  </r>
  <r>
    <n v="3295"/>
    <s v="Diego Maradona"/>
    <x v="2"/>
    <d v="2024-04-30T00:00:00"/>
    <x v="1"/>
    <n v="10"/>
    <x v="0"/>
    <s v="No"/>
    <s v="-"/>
    <s v="Yes"/>
    <n v="20"/>
    <n v="5"/>
    <n v="25"/>
    <x v="13"/>
  </r>
  <r>
    <n v="3296"/>
    <s v="Estela Marques"/>
    <x v="1"/>
    <d v="2024-05-01T00:00:00"/>
    <x v="1"/>
    <n v="5"/>
    <x v="0"/>
    <s v="No"/>
    <s v="-"/>
    <s v="No"/>
    <n v="0"/>
    <n v="0"/>
    <n v="5"/>
    <x v="1"/>
  </r>
  <r>
    <n v="3297"/>
    <s v="Fábio Nobre"/>
    <x v="0"/>
    <d v="2024-05-02T00:00:00"/>
    <x v="0"/>
    <n v="15"/>
    <x v="2"/>
    <s v="Yes"/>
    <n v="30"/>
    <s v="Yes"/>
    <n v="20"/>
    <n v="7"/>
    <n v="58"/>
    <x v="12"/>
  </r>
  <r>
    <n v="3298"/>
    <s v="Gabriel Oliveira"/>
    <x v="2"/>
    <d v="2024-05-03T00:00:00"/>
    <x v="1"/>
    <n v="10"/>
    <x v="1"/>
    <s v="No"/>
    <s v="-"/>
    <s v="Yes"/>
    <n v="20"/>
    <n v="10"/>
    <n v="20"/>
    <x v="2"/>
  </r>
  <r>
    <n v="3299"/>
    <s v="Helena Santos"/>
    <x v="1"/>
    <d v="2024-05-04T00:00:00"/>
    <x v="0"/>
    <n v="5"/>
    <x v="2"/>
    <s v="No"/>
    <s v="-"/>
    <s v="No"/>
    <n v="0"/>
    <n v="1"/>
    <n v="4"/>
    <x v="4"/>
  </r>
  <r>
    <n v="3300"/>
    <s v="Ivan Carvalho"/>
    <x v="0"/>
    <d v="2024-05-05T00:00:00"/>
    <x v="1"/>
    <n v="15"/>
    <x v="0"/>
    <s v="Yes"/>
    <n v="30"/>
    <s v="Yes"/>
    <n v="20"/>
    <n v="15"/>
    <n v="50"/>
    <x v="14"/>
  </r>
  <r>
    <n v="3301"/>
    <s v="Júlia Ferreira"/>
    <x v="2"/>
    <d v="2024-05-06T00:00:00"/>
    <x v="0"/>
    <n v="10"/>
    <x v="0"/>
    <s v="No"/>
    <s v="-"/>
    <s v="Yes"/>
    <n v="20"/>
    <n v="5"/>
    <n v="25"/>
    <x v="13"/>
  </r>
  <r>
    <n v="3302"/>
    <s v="Karla Alves"/>
    <x v="1"/>
    <d v="2024-05-07T00:00:00"/>
    <x v="1"/>
    <n v="5"/>
    <x v="1"/>
    <s v="No"/>
    <s v="-"/>
    <s v="No"/>
    <n v="0"/>
    <n v="0"/>
    <n v="5"/>
    <x v="1"/>
  </r>
  <r>
    <n v="3303"/>
    <s v="Lucas Mendes"/>
    <x v="0"/>
    <d v="2024-05-08T00:00:00"/>
    <x v="0"/>
    <n v="15"/>
    <x v="2"/>
    <s v="Yes"/>
    <n v="30"/>
    <s v="Yes"/>
    <n v="20"/>
    <n v="20"/>
    <n v="45"/>
    <x v="8"/>
  </r>
  <r>
    <n v="3304"/>
    <s v="Mônica Gomes"/>
    <x v="2"/>
    <d v="2024-05-09T00:00:00"/>
    <x v="1"/>
    <n v="10"/>
    <x v="2"/>
    <s v="No"/>
    <s v="-"/>
    <s v="Yes"/>
    <n v="20"/>
    <n v="12"/>
    <n v="18"/>
    <x v="10"/>
  </r>
  <r>
    <n v="3305"/>
    <s v="Norberto Queiroz"/>
    <x v="1"/>
    <d v="2024-05-10T00:00:00"/>
    <x v="0"/>
    <n v="5"/>
    <x v="0"/>
    <s v="No"/>
    <s v="-"/>
    <s v="No"/>
    <n v="0"/>
    <n v="2"/>
    <n v="3"/>
    <x v="11"/>
  </r>
  <r>
    <n v="3306"/>
    <s v="Otávio Barros"/>
    <x v="0"/>
    <d v="2024-05-11T00:00:00"/>
    <x v="1"/>
    <n v="15"/>
    <x v="1"/>
    <s v="Yes"/>
    <n v="30"/>
    <s v="Yes"/>
    <n v="20"/>
    <n v="5"/>
    <n v="60"/>
    <x v="0"/>
  </r>
  <r>
    <n v="3307"/>
    <s v="Paula Vieira"/>
    <x v="2"/>
    <d v="2024-05-12T00:00:00"/>
    <x v="0"/>
    <n v="10"/>
    <x v="0"/>
    <s v="No"/>
    <s v="-"/>
    <s v="Yes"/>
    <n v="20"/>
    <n v="10"/>
    <n v="20"/>
    <x v="2"/>
  </r>
  <r>
    <n v="3308"/>
    <s v="Quentin Ramos"/>
    <x v="1"/>
    <d v="2024-05-13T00:00:00"/>
    <x v="1"/>
    <n v="5"/>
    <x v="2"/>
    <s v="No"/>
    <s v="-"/>
    <s v="No"/>
    <n v="0"/>
    <n v="0"/>
    <n v="5"/>
    <x v="1"/>
  </r>
  <r>
    <n v="3309"/>
    <s v="Raquel Novaes"/>
    <x v="0"/>
    <d v="2024-05-14T00:00:00"/>
    <x v="0"/>
    <n v="15"/>
    <x v="0"/>
    <s v="Yes"/>
    <n v="30"/>
    <s v="Yes"/>
    <n v="20"/>
    <n v="3"/>
    <n v="62"/>
    <x v="3"/>
  </r>
  <r>
    <n v="3310"/>
    <s v="Samantha Lopes"/>
    <x v="2"/>
    <d v="2024-05-15T00:00:00"/>
    <x v="1"/>
    <n v="10"/>
    <x v="1"/>
    <s v="No"/>
    <s v="-"/>
    <s v="Yes"/>
    <n v="20"/>
    <n v="15"/>
    <n v="15"/>
    <x v="7"/>
  </r>
  <r>
    <n v="3311"/>
    <s v="Tiago Martins"/>
    <x v="1"/>
    <d v="2024-05-16T00:00:00"/>
    <x v="0"/>
    <n v="5"/>
    <x v="0"/>
    <s v="No"/>
    <s v="-"/>
    <s v="No"/>
    <n v="0"/>
    <n v="1"/>
    <n v="4"/>
    <x v="4"/>
  </r>
  <r>
    <n v="3312"/>
    <s v="Ulysses Guimarães"/>
    <x v="0"/>
    <d v="2024-05-17T00:00:00"/>
    <x v="1"/>
    <n v="15"/>
    <x v="2"/>
    <s v="Yes"/>
    <n v="30"/>
    <s v="Yes"/>
    <n v="20"/>
    <n v="7"/>
    <n v="58"/>
    <x v="12"/>
  </r>
  <r>
    <n v="3313"/>
    <s v="Vanessa Silva"/>
    <x v="2"/>
    <d v="2024-05-18T00:00:00"/>
    <x v="0"/>
    <n v="10"/>
    <x v="0"/>
    <s v="No"/>
    <s v="-"/>
    <s v="Yes"/>
    <n v="20"/>
    <n v="10"/>
    <n v="20"/>
    <x v="2"/>
  </r>
  <r>
    <n v="3314"/>
    <s v="William Carneiro"/>
    <x v="1"/>
    <d v="2024-05-19T00:00:00"/>
    <x v="1"/>
    <n v="5"/>
    <x v="1"/>
    <s v="No"/>
    <s v="-"/>
    <s v="No"/>
    <n v="0"/>
    <n v="0"/>
    <n v="5"/>
    <x v="1"/>
  </r>
  <r>
    <n v="3315"/>
    <s v="Ximena Rocha"/>
    <x v="0"/>
    <d v="2024-05-20T00:00:00"/>
    <x v="0"/>
    <n v="15"/>
    <x v="0"/>
    <s v="Yes"/>
    <n v="30"/>
    <s v="Yes"/>
    <n v="20"/>
    <n v="20"/>
    <n v="45"/>
    <x v="8"/>
  </r>
  <r>
    <n v="3316"/>
    <s v="Yasmin Figueiredo"/>
    <x v="2"/>
    <d v="2024-05-21T00:00:00"/>
    <x v="1"/>
    <n v="10"/>
    <x v="2"/>
    <s v="No"/>
    <s v="-"/>
    <s v="Yes"/>
    <n v="20"/>
    <n v="15"/>
    <n v="15"/>
    <x v="7"/>
  </r>
  <r>
    <n v="3317"/>
    <s v="Zara Cunha"/>
    <x v="1"/>
    <d v="2024-05-22T00:00:00"/>
    <x v="0"/>
    <n v="5"/>
    <x v="0"/>
    <s v="No"/>
    <s v="-"/>
    <s v="No"/>
    <n v="0"/>
    <n v="1"/>
    <n v="4"/>
    <x v="4"/>
  </r>
  <r>
    <n v="3318"/>
    <s v="Alan Teixeira"/>
    <x v="0"/>
    <d v="2024-05-23T00:00:00"/>
    <x v="1"/>
    <n v="15"/>
    <x v="1"/>
    <s v="Yes"/>
    <n v="30"/>
    <s v="Yes"/>
    <n v="20"/>
    <n v="3"/>
    <n v="62"/>
    <x v="3"/>
  </r>
  <r>
    <n v="3319"/>
    <s v="Bárbara Oliveira"/>
    <x v="2"/>
    <d v="2024-05-24T00:00:00"/>
    <x v="0"/>
    <n v="10"/>
    <x v="0"/>
    <s v="No"/>
    <s v="-"/>
    <s v="Yes"/>
    <n v="20"/>
    <n v="10"/>
    <n v="20"/>
    <x v="2"/>
  </r>
  <r>
    <n v="3320"/>
    <s v="Carlos Junqueira"/>
    <x v="1"/>
    <d v="2024-05-25T00:00:00"/>
    <x v="1"/>
    <n v="5"/>
    <x v="2"/>
    <s v="No"/>
    <s v="-"/>
    <s v="No"/>
    <n v="0"/>
    <n v="0"/>
    <n v="5"/>
    <x v="1"/>
  </r>
  <r>
    <n v="3321"/>
    <s v="Daniela Moura"/>
    <x v="0"/>
    <d v="2024-05-26T00:00:00"/>
    <x v="0"/>
    <n v="15"/>
    <x v="0"/>
    <s v="Yes"/>
    <n v="30"/>
    <s v="Yes"/>
    <n v="20"/>
    <n v="5"/>
    <n v="60"/>
    <x v="0"/>
  </r>
  <r>
    <n v="3322"/>
    <s v="Eduardo Lima"/>
    <x v="2"/>
    <d v="2024-05-27T00:00:00"/>
    <x v="1"/>
    <n v="10"/>
    <x v="1"/>
    <s v="No"/>
    <s v="-"/>
    <s v="Yes"/>
    <n v="20"/>
    <n v="15"/>
    <n v="15"/>
    <x v="7"/>
  </r>
  <r>
    <n v="3323"/>
    <s v="Fabiana Araújo"/>
    <x v="1"/>
    <d v="2024-05-28T00:00:00"/>
    <x v="0"/>
    <n v="5"/>
    <x v="0"/>
    <s v="No"/>
    <s v="-"/>
    <s v="No"/>
    <n v="0"/>
    <n v="1"/>
    <n v="4"/>
    <x v="4"/>
  </r>
  <r>
    <n v="3324"/>
    <s v="Geraldo Ribeiro"/>
    <x v="0"/>
    <d v="2024-05-29T00:00:00"/>
    <x v="1"/>
    <n v="15"/>
    <x v="2"/>
    <s v="Yes"/>
    <n v="30"/>
    <s v="Yes"/>
    <n v="20"/>
    <n v="20"/>
    <n v="45"/>
    <x v="8"/>
  </r>
  <r>
    <n v="3325"/>
    <s v="Héctor Vargas"/>
    <x v="2"/>
    <d v="2024-05-30T00:00:00"/>
    <x v="0"/>
    <n v="10"/>
    <x v="2"/>
    <s v="No"/>
    <s v="-"/>
    <s v="Yes"/>
    <n v="20"/>
    <n v="15"/>
    <n v="15"/>
    <x v="7"/>
  </r>
  <r>
    <n v="3326"/>
    <s v="Isabela Fonseca"/>
    <x v="1"/>
    <d v="2024-05-31T00:00:00"/>
    <x v="1"/>
    <n v="5"/>
    <x v="1"/>
    <s v="No"/>
    <s v="-"/>
    <s v="No"/>
    <n v="0"/>
    <n v="0"/>
    <n v="5"/>
    <x v="1"/>
  </r>
  <r>
    <n v="3327"/>
    <s v="João Pedro Almeida"/>
    <x v="0"/>
    <d v="2024-06-01T00:00:00"/>
    <x v="0"/>
    <n v="15"/>
    <x v="0"/>
    <s v="Yes"/>
    <n v="30"/>
    <s v="Yes"/>
    <n v="20"/>
    <n v="7"/>
    <n v="58"/>
    <x v="12"/>
  </r>
  <r>
    <n v="3328"/>
    <s v="Klara Costa"/>
    <x v="2"/>
    <d v="2024-06-02T00:00:00"/>
    <x v="1"/>
    <n v="10"/>
    <x v="1"/>
    <s v="No"/>
    <s v="-"/>
    <s v="Yes"/>
    <n v="20"/>
    <n v="10"/>
    <n v="20"/>
    <x v="2"/>
  </r>
  <r>
    <n v="3329"/>
    <s v="Luciana Mendes"/>
    <x v="1"/>
    <d v="2024-06-03T00:00:00"/>
    <x v="0"/>
    <n v="5"/>
    <x v="2"/>
    <s v="No"/>
    <s v="-"/>
    <s v="No"/>
    <n v="0"/>
    <n v="1"/>
    <n v="4"/>
    <x v="4"/>
  </r>
  <r>
    <n v="3330"/>
    <s v="Marcelo Gouveia"/>
    <x v="0"/>
    <d v="2024-06-04T00:00:00"/>
    <x v="1"/>
    <n v="15"/>
    <x v="0"/>
    <s v="Yes"/>
    <n v="30"/>
    <s v="Yes"/>
    <n v="20"/>
    <n v="15"/>
    <n v="50"/>
    <x v="14"/>
  </r>
  <r>
    <n v="3331"/>
    <s v="Nívea Borges"/>
    <x v="2"/>
    <d v="2024-06-05T00:00:00"/>
    <x v="0"/>
    <n v="10"/>
    <x v="0"/>
    <s v="No"/>
    <s v="-"/>
    <s v="Yes"/>
    <n v="20"/>
    <n v="5"/>
    <n v="25"/>
    <x v="13"/>
  </r>
  <r>
    <n v="3332"/>
    <s v="Oscar Nogueira"/>
    <x v="1"/>
    <d v="2024-06-06T00:00:00"/>
    <x v="1"/>
    <n v="5"/>
    <x v="1"/>
    <s v="No"/>
    <s v="-"/>
    <s v="No"/>
    <n v="0"/>
    <n v="0"/>
    <n v="5"/>
    <x v="1"/>
  </r>
  <r>
    <n v="3333"/>
    <s v="Patrícia Alves"/>
    <x v="0"/>
    <d v="2024-06-07T00:00:00"/>
    <x v="0"/>
    <n v="15"/>
    <x v="2"/>
    <s v="Yes"/>
    <n v="30"/>
    <s v="Yes"/>
    <n v="20"/>
    <n v="20"/>
    <n v="45"/>
    <x v="8"/>
  </r>
  <r>
    <n v="3334"/>
    <s v="Rafaela Silva"/>
    <x v="2"/>
    <d v="2024-06-08T00:00:00"/>
    <x v="1"/>
    <n v="10"/>
    <x v="2"/>
    <s v="No"/>
    <s v="-"/>
    <s v="Yes"/>
    <n v="20"/>
    <n v="12"/>
    <n v="18"/>
    <x v="10"/>
  </r>
  <r>
    <n v="3335"/>
    <s v="Samantha Moraes"/>
    <x v="1"/>
    <d v="2024-06-09T00:00:00"/>
    <x v="0"/>
    <n v="5"/>
    <x v="0"/>
    <s v="No"/>
    <s v="-"/>
    <s v="No"/>
    <n v="0"/>
    <n v="2"/>
    <n v="3"/>
    <x v="11"/>
  </r>
  <r>
    <n v="3336"/>
    <s v="Tatiana Rocha"/>
    <x v="1"/>
    <d v="2024-06-10T00:00:00"/>
    <x v="0"/>
    <n v="5"/>
    <x v="0"/>
    <s v="No"/>
    <s v="-"/>
    <s v="No"/>
    <n v="0"/>
    <n v="0"/>
    <n v="5"/>
    <x v="1"/>
  </r>
  <r>
    <n v="3337"/>
    <s v="Ulisses Tavares"/>
    <x v="0"/>
    <d v="2024-06-11T00:00:00"/>
    <x v="1"/>
    <n v="15"/>
    <x v="2"/>
    <s v="Yes"/>
    <n v="30"/>
    <s v="Yes"/>
    <n v="20"/>
    <n v="7"/>
    <n v="58"/>
    <x v="12"/>
  </r>
  <r>
    <n v="3338"/>
    <s v="Víctor Lemos"/>
    <x v="2"/>
    <d v="2024-06-12T00:00:00"/>
    <x v="0"/>
    <n v="10"/>
    <x v="1"/>
    <s v="No"/>
    <s v="-"/>
    <s v="Yes"/>
    <n v="20"/>
    <n v="10"/>
    <n v="20"/>
    <x v="2"/>
  </r>
  <r>
    <n v="3339"/>
    <s v="Wilma Barros"/>
    <x v="1"/>
    <d v="2024-06-13T00:00:00"/>
    <x v="1"/>
    <n v="5"/>
    <x v="2"/>
    <s v="No"/>
    <s v="-"/>
    <s v="No"/>
    <n v="0"/>
    <n v="1"/>
    <n v="4"/>
    <x v="4"/>
  </r>
  <r>
    <n v="3340"/>
    <s v="Xavier Nascimento"/>
    <x v="0"/>
    <d v="2024-06-14T00:00:00"/>
    <x v="0"/>
    <n v="15"/>
    <x v="0"/>
    <s v="Yes"/>
    <n v="30"/>
    <s v="Yes"/>
    <n v="20"/>
    <n v="15"/>
    <n v="50"/>
    <x v="14"/>
  </r>
  <r>
    <n v="3341"/>
    <s v="Yago Pereira"/>
    <x v="2"/>
    <d v="2024-06-15T00:00:00"/>
    <x v="1"/>
    <n v="10"/>
    <x v="0"/>
    <s v="No"/>
    <s v="-"/>
    <s v="Yes"/>
    <n v="20"/>
    <n v="5"/>
    <n v="25"/>
    <x v="13"/>
  </r>
  <r>
    <n v="3342"/>
    <s v="Zilda Ferreira"/>
    <x v="1"/>
    <d v="2024-06-16T00:00:00"/>
    <x v="0"/>
    <n v="5"/>
    <x v="1"/>
    <s v="No"/>
    <s v="-"/>
    <s v="No"/>
    <n v="0"/>
    <n v="0"/>
    <n v="5"/>
    <x v="1"/>
  </r>
  <r>
    <n v="3343"/>
    <s v="Amanda Lopes"/>
    <x v="0"/>
    <d v="2024-06-17T00:00:00"/>
    <x v="1"/>
    <n v="15"/>
    <x v="2"/>
    <s v="Yes"/>
    <n v="30"/>
    <s v="Yes"/>
    <n v="20"/>
    <n v="20"/>
    <n v="45"/>
    <x v="8"/>
  </r>
  <r>
    <n v="3344"/>
    <s v="Bruno Miranda"/>
    <x v="2"/>
    <d v="2024-06-18T00:00:00"/>
    <x v="0"/>
    <n v="10"/>
    <x v="2"/>
    <s v="No"/>
    <s v="-"/>
    <s v="Yes"/>
    <n v="20"/>
    <n v="12"/>
    <n v="18"/>
    <x v="10"/>
  </r>
  <r>
    <n v="3345"/>
    <s v="Célia Torres"/>
    <x v="1"/>
    <d v="2024-06-19T00:00:00"/>
    <x v="1"/>
    <n v="5"/>
    <x v="0"/>
    <s v="No"/>
    <s v="-"/>
    <s v="No"/>
    <n v="0"/>
    <n v="2"/>
    <n v="3"/>
    <x v="11"/>
  </r>
  <r>
    <n v="3346"/>
    <s v="Diogo Souza"/>
    <x v="0"/>
    <d v="2024-06-20T00:00:00"/>
    <x v="0"/>
    <n v="15"/>
    <x v="1"/>
    <s v="Yes"/>
    <n v="30"/>
    <s v="Yes"/>
    <n v="20"/>
    <n v="5"/>
    <n v="60"/>
    <x v="0"/>
  </r>
  <r>
    <n v="3347"/>
    <s v="Elisa Castro"/>
    <x v="2"/>
    <d v="2024-06-21T00:00:00"/>
    <x v="1"/>
    <n v="10"/>
    <x v="0"/>
    <s v="No"/>
    <s v="-"/>
    <s v="Yes"/>
    <n v="20"/>
    <n v="10"/>
    <n v="20"/>
    <x v="2"/>
  </r>
  <r>
    <n v="3348"/>
    <s v="Fátima Lima"/>
    <x v="1"/>
    <d v="2024-06-22T00:00:00"/>
    <x v="0"/>
    <n v="5"/>
    <x v="2"/>
    <s v="No"/>
    <s v="-"/>
    <s v="No"/>
    <n v="0"/>
    <n v="0"/>
    <n v="5"/>
    <x v="1"/>
  </r>
  <r>
    <n v="3349"/>
    <s v="Geraldo Ribeiro"/>
    <x v="0"/>
    <d v="2024-06-23T00:00:00"/>
    <x v="1"/>
    <n v="15"/>
    <x v="0"/>
    <s v="Yes"/>
    <n v="30"/>
    <s v="Yes"/>
    <n v="20"/>
    <n v="3"/>
    <n v="62"/>
    <x v="3"/>
  </r>
  <r>
    <n v="3350"/>
    <s v="Hélio Martins"/>
    <x v="2"/>
    <d v="2024-06-24T00:00:00"/>
    <x v="0"/>
    <n v="10"/>
    <x v="1"/>
    <s v="No"/>
    <s v="-"/>
    <s v="Yes"/>
    <n v="20"/>
    <n v="15"/>
    <n v="15"/>
    <x v="7"/>
  </r>
  <r>
    <n v="3351"/>
    <s v="Íris Santos"/>
    <x v="1"/>
    <d v="2024-06-25T00:00:00"/>
    <x v="1"/>
    <n v="5"/>
    <x v="0"/>
    <s v="No"/>
    <s v="-"/>
    <s v="No"/>
    <n v="0"/>
    <n v="1"/>
    <n v="4"/>
    <x v="4"/>
  </r>
  <r>
    <n v="3352"/>
    <s v="João Marcelo"/>
    <x v="0"/>
    <d v="2024-06-26T00:00:00"/>
    <x v="0"/>
    <n v="15"/>
    <x v="2"/>
    <s v="Yes"/>
    <n v="30"/>
    <s v="Yes"/>
    <n v="20"/>
    <n v="7"/>
    <n v="58"/>
    <x v="12"/>
  </r>
  <r>
    <n v="3353"/>
    <s v="Larissa Gomes"/>
    <x v="2"/>
    <d v="2024-06-27T00:00:00"/>
    <x v="1"/>
    <n v="10"/>
    <x v="0"/>
    <s v="No"/>
    <s v="-"/>
    <s v="Yes"/>
    <n v="20"/>
    <n v="10"/>
    <n v="20"/>
    <x v="2"/>
  </r>
  <r>
    <n v="3354"/>
    <s v="Márcio Silva"/>
    <x v="1"/>
    <d v="2024-06-28T00:00:00"/>
    <x v="0"/>
    <n v="5"/>
    <x v="1"/>
    <s v="No"/>
    <s v="-"/>
    <s v="No"/>
    <n v="0"/>
    <n v="0"/>
    <n v="5"/>
    <x v="1"/>
  </r>
  <r>
    <n v="3355"/>
    <s v="Nadia Costa"/>
    <x v="0"/>
    <d v="2024-06-29T00:00:00"/>
    <x v="1"/>
    <n v="15"/>
    <x v="0"/>
    <s v="Yes"/>
    <n v="30"/>
    <s v="Yes"/>
    <n v="20"/>
    <n v="20"/>
    <n v="45"/>
    <x v="8"/>
  </r>
  <r>
    <n v="3356"/>
    <s v="Oscar Almeida"/>
    <x v="2"/>
    <d v="2024-06-30T00:00:00"/>
    <x v="0"/>
    <n v="10"/>
    <x v="2"/>
    <s v="No"/>
    <s v="-"/>
    <s v="Yes"/>
    <n v="20"/>
    <n v="15"/>
    <n v="15"/>
    <x v="7"/>
  </r>
  <r>
    <n v="3357"/>
    <s v="Patricia Soares"/>
    <x v="1"/>
    <d v="2024-07-01T00:00:00"/>
    <x v="1"/>
    <n v="5"/>
    <x v="0"/>
    <s v="No"/>
    <s v="-"/>
    <s v="No"/>
    <n v="0"/>
    <n v="1"/>
    <n v="4"/>
    <x v="4"/>
  </r>
  <r>
    <n v="3358"/>
    <s v="Quênia Barros"/>
    <x v="0"/>
    <d v="2024-07-02T00:00:00"/>
    <x v="0"/>
    <n v="15"/>
    <x v="1"/>
    <s v="Yes"/>
    <n v="30"/>
    <s v="Yes"/>
    <n v="20"/>
    <n v="3"/>
    <n v="62"/>
    <x v="3"/>
  </r>
  <r>
    <n v="3359"/>
    <s v="Rafael Torres"/>
    <x v="2"/>
    <d v="2024-07-03T00:00:00"/>
    <x v="1"/>
    <n v="10"/>
    <x v="0"/>
    <s v="No"/>
    <s v="-"/>
    <s v="Yes"/>
    <n v="20"/>
    <n v="10"/>
    <n v="20"/>
    <x v="2"/>
  </r>
  <r>
    <n v="3360"/>
    <s v="Silvia Nascimento"/>
    <x v="1"/>
    <d v="2024-07-04T00:00:00"/>
    <x v="0"/>
    <n v="5"/>
    <x v="2"/>
    <s v="No"/>
    <s v="-"/>
    <s v="No"/>
    <n v="0"/>
    <n v="0"/>
    <n v="5"/>
    <x v="1"/>
  </r>
  <r>
    <n v="3361"/>
    <s v="Tiago Mendes"/>
    <x v="0"/>
    <d v="2024-07-05T00:00:00"/>
    <x v="1"/>
    <n v="15"/>
    <x v="0"/>
    <s v="Yes"/>
    <n v="30"/>
    <s v="Yes"/>
    <n v="20"/>
    <n v="15"/>
    <n v="50"/>
    <x v="14"/>
  </r>
  <r>
    <n v="3362"/>
    <s v="Ursula Silva"/>
    <x v="2"/>
    <d v="2024-07-06T00:00:00"/>
    <x v="0"/>
    <n v="10"/>
    <x v="1"/>
    <s v="No"/>
    <s v="-"/>
    <s v="Yes"/>
    <n v="20"/>
    <n v="15"/>
    <n v="15"/>
    <x v="7"/>
  </r>
  <r>
    <n v="3363"/>
    <s v="Vanessa Moraes"/>
    <x v="1"/>
    <d v="2024-07-07T00:00:00"/>
    <x v="1"/>
    <n v="5"/>
    <x v="0"/>
    <s v="No"/>
    <s v="-"/>
    <s v="No"/>
    <n v="0"/>
    <n v="1"/>
    <n v="4"/>
    <x v="4"/>
  </r>
  <r>
    <n v="3364"/>
    <s v="Waldir Junior"/>
    <x v="0"/>
    <d v="2024-07-08T00:00:00"/>
    <x v="0"/>
    <n v="15"/>
    <x v="2"/>
    <s v="Yes"/>
    <n v="30"/>
    <s v="Yes"/>
    <n v="20"/>
    <n v="7"/>
    <n v="58"/>
    <x v="12"/>
  </r>
  <r>
    <n v="3365"/>
    <s v="Xavier Lopes"/>
    <x v="2"/>
    <d v="2024-07-09T00:00:00"/>
    <x v="1"/>
    <n v="10"/>
    <x v="0"/>
    <s v="No"/>
    <s v="-"/>
    <s v="Yes"/>
    <n v="20"/>
    <n v="10"/>
    <n v="20"/>
    <x v="2"/>
  </r>
  <r>
    <n v="3366"/>
    <s v="Yolanda Freitas"/>
    <x v="1"/>
    <d v="2024-07-10T00:00:00"/>
    <x v="0"/>
    <n v="5"/>
    <x v="0"/>
    <s v="No"/>
    <s v="-"/>
    <s v="No"/>
    <n v="0"/>
    <n v="0"/>
    <n v="5"/>
    <x v="1"/>
  </r>
  <r>
    <n v="3367"/>
    <s v="Zacarias Nunes"/>
    <x v="0"/>
    <d v="2024-07-11T00:00:00"/>
    <x v="1"/>
    <n v="15"/>
    <x v="2"/>
    <s v="Yes"/>
    <n v="30"/>
    <s v="Yes"/>
    <n v="20"/>
    <n v="7"/>
    <n v="58"/>
    <x v="12"/>
  </r>
  <r>
    <n v="3368"/>
    <s v="Ana Clara Barreto"/>
    <x v="2"/>
    <d v="2024-07-12T00:00:00"/>
    <x v="0"/>
    <n v="10"/>
    <x v="1"/>
    <s v="No"/>
    <s v="-"/>
    <s v="Yes"/>
    <n v="20"/>
    <n v="10"/>
    <n v="20"/>
    <x v="2"/>
  </r>
  <r>
    <n v="3369"/>
    <s v="Bruno Henrique"/>
    <x v="1"/>
    <d v="2024-07-13T00:00:00"/>
    <x v="1"/>
    <n v="5"/>
    <x v="2"/>
    <s v="No"/>
    <s v="-"/>
    <s v="No"/>
    <n v="0"/>
    <n v="1"/>
    <n v="4"/>
    <x v="4"/>
  </r>
  <r>
    <n v="3370"/>
    <s v="Carlos Eduardo"/>
    <x v="0"/>
    <d v="2024-07-14T00:00:00"/>
    <x v="0"/>
    <n v="15"/>
    <x v="0"/>
    <s v="Yes"/>
    <n v="30"/>
    <s v="Yes"/>
    <n v="20"/>
    <n v="15"/>
    <n v="50"/>
    <x v="14"/>
  </r>
  <r>
    <n v="3371"/>
    <s v="Débora Lima"/>
    <x v="2"/>
    <d v="2024-07-15T00:00:00"/>
    <x v="1"/>
    <n v="10"/>
    <x v="0"/>
    <s v="No"/>
    <s v="-"/>
    <s v="Yes"/>
    <n v="20"/>
    <n v="5"/>
    <n v="25"/>
    <x v="13"/>
  </r>
  <r>
    <n v="3372"/>
    <s v="Elisa Neves"/>
    <x v="1"/>
    <d v="2024-07-16T00:00:00"/>
    <x v="0"/>
    <n v="5"/>
    <x v="1"/>
    <s v="No"/>
    <s v="-"/>
    <s v="No"/>
    <n v="0"/>
    <n v="0"/>
    <n v="5"/>
    <x v="1"/>
  </r>
  <r>
    <n v="3373"/>
    <s v="Fabiano Gomes"/>
    <x v="0"/>
    <d v="2024-07-17T00:00:00"/>
    <x v="1"/>
    <n v="15"/>
    <x v="2"/>
    <s v="Yes"/>
    <n v="30"/>
    <s v="Yes"/>
    <n v="20"/>
    <n v="20"/>
    <n v="45"/>
    <x v="8"/>
  </r>
  <r>
    <n v="3374"/>
    <s v="Gisele Oliveira"/>
    <x v="2"/>
    <d v="2024-07-18T00:00:00"/>
    <x v="0"/>
    <n v="10"/>
    <x v="2"/>
    <s v="No"/>
    <s v="-"/>
    <s v="Yes"/>
    <n v="20"/>
    <n v="12"/>
    <n v="18"/>
    <x v="10"/>
  </r>
  <r>
    <n v="3375"/>
    <s v="Héctor Silva"/>
    <x v="1"/>
    <d v="2024-07-19T00:00:00"/>
    <x v="1"/>
    <n v="5"/>
    <x v="0"/>
    <s v="No"/>
    <s v="-"/>
    <s v="No"/>
    <n v="0"/>
    <n v="2"/>
    <n v="3"/>
    <x v="11"/>
  </r>
  <r>
    <n v="3376"/>
    <s v="Igor Martins"/>
    <x v="0"/>
    <d v="2024-07-20T00:00:00"/>
    <x v="0"/>
    <n v="15"/>
    <x v="1"/>
    <s v="Yes"/>
    <n v="30"/>
    <s v="Yes"/>
    <n v="20"/>
    <n v="5"/>
    <n v="60"/>
    <x v="0"/>
  </r>
  <r>
    <n v="3377"/>
    <s v="Joana Figueiredo"/>
    <x v="2"/>
    <d v="2024-07-21T00:00:00"/>
    <x v="1"/>
    <n v="10"/>
    <x v="0"/>
    <s v="No"/>
    <s v="-"/>
    <s v="Yes"/>
    <n v="20"/>
    <n v="10"/>
    <n v="20"/>
    <x v="2"/>
  </r>
  <r>
    <n v="3378"/>
    <s v="Kleber Machado"/>
    <x v="1"/>
    <d v="2024-07-22T00:00:00"/>
    <x v="0"/>
    <n v="5"/>
    <x v="2"/>
    <s v="No"/>
    <s v="-"/>
    <s v="No"/>
    <n v="0"/>
    <n v="0"/>
    <n v="5"/>
    <x v="1"/>
  </r>
  <r>
    <n v="3379"/>
    <s v="Luciana Santos"/>
    <x v="0"/>
    <d v="2024-07-23T00:00:00"/>
    <x v="1"/>
    <n v="15"/>
    <x v="0"/>
    <s v="Yes"/>
    <n v="30"/>
    <s v="Yes"/>
    <n v="20"/>
    <n v="3"/>
    <n v="62"/>
    <x v="3"/>
  </r>
  <r>
    <n v="3380"/>
    <s v="Marcos Teixeira"/>
    <x v="2"/>
    <d v="2024-07-24T00:00:00"/>
    <x v="0"/>
    <n v="10"/>
    <x v="1"/>
    <s v="No"/>
    <s v="-"/>
    <s v="Yes"/>
    <n v="20"/>
    <n v="15"/>
    <n v="15"/>
    <x v="7"/>
  </r>
  <r>
    <n v="3381"/>
    <s v="Natalia Costa"/>
    <x v="1"/>
    <d v="2024-07-25T00:00:00"/>
    <x v="1"/>
    <n v="5"/>
    <x v="0"/>
    <s v="No"/>
    <s v="-"/>
    <s v="No"/>
    <n v="0"/>
    <n v="1"/>
    <n v="4"/>
    <x v="4"/>
  </r>
  <r>
    <n v="3382"/>
    <s v="Oscar Ribeiro"/>
    <x v="0"/>
    <d v="2024-07-26T00:00:00"/>
    <x v="0"/>
    <n v="15"/>
    <x v="2"/>
    <s v="Yes"/>
    <n v="30"/>
    <s v="Yes"/>
    <n v="20"/>
    <n v="7"/>
    <n v="58"/>
    <x v="12"/>
  </r>
  <r>
    <n v="3383"/>
    <s v="Patricia Almeida"/>
    <x v="2"/>
    <d v="2024-07-27T00:00:00"/>
    <x v="1"/>
    <n v="10"/>
    <x v="0"/>
    <s v="No"/>
    <s v="-"/>
    <s v="Yes"/>
    <n v="20"/>
    <n v="10"/>
    <n v="20"/>
    <x v="2"/>
  </r>
  <r>
    <n v="3384"/>
    <s v="Quirino Junior"/>
    <x v="1"/>
    <d v="2024-07-28T00:00:00"/>
    <x v="0"/>
    <n v="5"/>
    <x v="1"/>
    <s v="No"/>
    <s v="-"/>
    <s v="No"/>
    <n v="0"/>
    <n v="0"/>
    <n v="5"/>
    <x v="1"/>
  </r>
  <r>
    <n v="3385"/>
    <s v="Renata Machado"/>
    <x v="0"/>
    <d v="2024-07-29T00:00:00"/>
    <x v="1"/>
    <n v="15"/>
    <x v="0"/>
    <s v="Yes"/>
    <n v="30"/>
    <s v="Yes"/>
    <n v="20"/>
    <n v="20"/>
    <n v="45"/>
    <x v="8"/>
  </r>
  <r>
    <n v="3386"/>
    <s v="Sônia Alves"/>
    <x v="2"/>
    <d v="2024-07-30T00:00:00"/>
    <x v="0"/>
    <n v="10"/>
    <x v="2"/>
    <s v="No"/>
    <s v="-"/>
    <s v="Yes"/>
    <n v="20"/>
    <n v="15"/>
    <n v="15"/>
    <x v="7"/>
  </r>
  <r>
    <n v="3387"/>
    <s v="Tiago Nunes"/>
    <x v="1"/>
    <d v="2024-07-31T00:00:00"/>
    <x v="1"/>
    <n v="5"/>
    <x v="0"/>
    <s v="No"/>
    <s v="-"/>
    <s v="No"/>
    <n v="0"/>
    <n v="1"/>
    <n v="4"/>
    <x v="4"/>
  </r>
  <r>
    <n v="3388"/>
    <s v="Ulysses Pereira"/>
    <x v="0"/>
    <d v="2024-08-01T00:00:00"/>
    <x v="0"/>
    <n v="15"/>
    <x v="1"/>
    <s v="Yes"/>
    <n v="30"/>
    <s v="Yes"/>
    <n v="20"/>
    <n v="3"/>
    <n v="62"/>
    <x v="3"/>
  </r>
  <r>
    <n v="3389"/>
    <s v="Vanessa Lima"/>
    <x v="2"/>
    <d v="2024-08-02T00:00:00"/>
    <x v="1"/>
    <n v="10"/>
    <x v="0"/>
    <s v="No"/>
    <s v="-"/>
    <s v="Yes"/>
    <n v="20"/>
    <n v="10"/>
    <n v="20"/>
    <x v="2"/>
  </r>
  <r>
    <n v="3390"/>
    <s v="Wagner Santos"/>
    <x v="1"/>
    <d v="2024-08-03T00:00:00"/>
    <x v="0"/>
    <n v="5"/>
    <x v="2"/>
    <s v="No"/>
    <s v="-"/>
    <s v="No"/>
    <n v="0"/>
    <n v="0"/>
    <n v="5"/>
    <x v="1"/>
  </r>
  <r>
    <n v="3391"/>
    <s v="Xuxa Meneghel"/>
    <x v="0"/>
    <d v="2024-08-04T00:00:00"/>
    <x v="1"/>
    <n v="15"/>
    <x v="0"/>
    <s v="Yes"/>
    <n v="30"/>
    <s v="Yes"/>
    <n v="20"/>
    <n v="15"/>
    <n v="50"/>
    <x v="14"/>
  </r>
  <r>
    <n v="3392"/>
    <s v="Yasmin Silva"/>
    <x v="2"/>
    <d v="2024-08-05T00:00:00"/>
    <x v="0"/>
    <n v="10"/>
    <x v="1"/>
    <s v="No"/>
    <s v="-"/>
    <s v="Yes"/>
    <n v="20"/>
    <n v="15"/>
    <n v="15"/>
    <x v="7"/>
  </r>
  <r>
    <n v="3393"/>
    <s v="Zacarias de Souza"/>
    <x v="1"/>
    <d v="2024-08-06T00:00:00"/>
    <x v="1"/>
    <n v="5"/>
    <x v="0"/>
    <s v="No"/>
    <s v="-"/>
    <s v="No"/>
    <n v="0"/>
    <n v="1"/>
    <n v="4"/>
    <x v="4"/>
  </r>
  <r>
    <n v="3394"/>
    <s v="André Lima"/>
    <x v="0"/>
    <d v="2024-08-07T00:00:00"/>
    <x v="0"/>
    <n v="15"/>
    <x v="2"/>
    <s v="Yes"/>
    <n v="30"/>
    <s v="Yes"/>
    <n v="20"/>
    <n v="7"/>
    <n v="58"/>
    <x v="12"/>
  </r>
  <r>
    <n v="3395"/>
    <s v="Bianca Freitas"/>
    <x v="2"/>
    <d v="2024-08-08T00:00:00"/>
    <x v="1"/>
    <n v="10"/>
    <x v="0"/>
    <s v="No"/>
    <s v="-"/>
    <s v="Yes"/>
    <n v="20"/>
    <n v="10"/>
    <n v="20"/>
    <x v="2"/>
  </r>
  <r>
    <n v="3396"/>
    <s v="Caio Mendes"/>
    <x v="1"/>
    <d v="2024-08-09T00:00:00"/>
    <x v="0"/>
    <n v="5"/>
    <x v="1"/>
    <s v="No"/>
    <s v="-"/>
    <s v="No"/>
    <n v="0"/>
    <n v="0"/>
    <n v="5"/>
    <x v="1"/>
  </r>
  <r>
    <n v="3397"/>
    <s v="Daniela Moura"/>
    <x v="0"/>
    <d v="2024-08-10T00:00:00"/>
    <x v="1"/>
    <n v="15"/>
    <x v="0"/>
    <s v="Yes"/>
    <n v="30"/>
    <s v="Yes"/>
    <n v="20"/>
    <n v="20"/>
    <n v="45"/>
    <x v="8"/>
  </r>
  <r>
    <n v="3398"/>
    <s v="Eduardo Costa"/>
    <x v="2"/>
    <d v="2024-08-11T00:00:00"/>
    <x v="0"/>
    <n v="10"/>
    <x v="2"/>
    <s v="No"/>
    <s v="-"/>
    <s v="Yes"/>
    <n v="20"/>
    <n v="15"/>
    <n v="15"/>
    <x v="7"/>
  </r>
  <r>
    <n v="3399"/>
    <s v="Fernanda Gomes"/>
    <x v="1"/>
    <d v="2024-08-12T00:00:00"/>
    <x v="1"/>
    <n v="5"/>
    <x v="0"/>
    <s v="No"/>
    <s v="-"/>
    <s v="No"/>
    <n v="0"/>
    <n v="1"/>
    <n v="4"/>
    <x v="4"/>
  </r>
  <r>
    <n v="3400"/>
    <s v="Guilherme Souza"/>
    <x v="0"/>
    <d v="2024-08-13T00:00:00"/>
    <x v="0"/>
    <n v="15"/>
    <x v="1"/>
    <s v="Yes"/>
    <n v="30"/>
    <s v="Yes"/>
    <n v="20"/>
    <n v="5"/>
    <n v="60"/>
    <x v="0"/>
  </r>
  <r>
    <n v="3401"/>
    <s v="Helena Ribeiro"/>
    <x v="2"/>
    <d v="2024-08-14T00:00:00"/>
    <x v="1"/>
    <n v="10"/>
    <x v="0"/>
    <s v="No"/>
    <s v="-"/>
    <s v="Yes"/>
    <n v="20"/>
    <n v="10"/>
    <n v="20"/>
    <x v="2"/>
  </r>
  <r>
    <n v="3402"/>
    <s v="Igor Santos"/>
    <x v="1"/>
    <d v="2024-08-15T00:00:00"/>
    <x v="0"/>
    <n v="5"/>
    <x v="2"/>
    <s v="No"/>
    <s v="-"/>
    <s v="No"/>
    <n v="0"/>
    <n v="0"/>
    <n v="5"/>
    <x v="1"/>
  </r>
  <r>
    <n v="3403"/>
    <s v="João Carvalho"/>
    <x v="0"/>
    <d v="2024-08-16T00:00:00"/>
    <x v="1"/>
    <n v="15"/>
    <x v="0"/>
    <s v="Yes"/>
    <n v="30"/>
    <s v="Yes"/>
    <n v="20"/>
    <n v="3"/>
    <n v="62"/>
    <x v="3"/>
  </r>
  <r>
    <n v="3404"/>
    <s v="Klara Fagundes"/>
    <x v="2"/>
    <d v="2024-08-17T00:00:00"/>
    <x v="0"/>
    <n v="10"/>
    <x v="1"/>
    <s v="No"/>
    <s v="-"/>
    <s v="Yes"/>
    <n v="20"/>
    <n v="15"/>
    <n v="15"/>
    <x v="7"/>
  </r>
  <r>
    <n v="3405"/>
    <s v="Lúcia Mendonça"/>
    <x v="1"/>
    <d v="2024-08-18T00:00:00"/>
    <x v="1"/>
    <n v="5"/>
    <x v="0"/>
    <s v="No"/>
    <s v="-"/>
    <s v="No"/>
    <n v="0"/>
    <n v="1"/>
    <n v="4"/>
    <x v="4"/>
  </r>
  <r>
    <n v="3406"/>
    <s v="Marcelo Novaes"/>
    <x v="1"/>
    <d v="2024-08-19T00:00:00"/>
    <x v="0"/>
    <n v="5"/>
    <x v="0"/>
    <s v="No"/>
    <s v="-"/>
    <s v="No"/>
    <n v="0"/>
    <n v="0"/>
    <n v="5"/>
    <x v="1"/>
  </r>
  <r>
    <n v="3407"/>
    <s v="Nina Pacheco"/>
    <x v="0"/>
    <d v="2024-08-20T00:00:00"/>
    <x v="1"/>
    <n v="15"/>
    <x v="2"/>
    <s v="Yes"/>
    <n v="30"/>
    <s v="Yes"/>
    <n v="20"/>
    <n v="7"/>
    <n v="58"/>
    <x v="12"/>
  </r>
  <r>
    <n v="3408"/>
    <s v="Olívia Rios"/>
    <x v="2"/>
    <d v="2024-08-21T00:00:00"/>
    <x v="0"/>
    <n v="10"/>
    <x v="1"/>
    <s v="No"/>
    <s v="-"/>
    <s v="Yes"/>
    <n v="20"/>
    <n v="10"/>
    <n v="20"/>
    <x v="2"/>
  </r>
  <r>
    <n v="3409"/>
    <s v="Paulo Quintana"/>
    <x v="1"/>
    <d v="2024-08-22T00:00:00"/>
    <x v="1"/>
    <n v="5"/>
    <x v="2"/>
    <s v="No"/>
    <s v="-"/>
    <s v="No"/>
    <n v="0"/>
    <n v="1"/>
    <n v="4"/>
    <x v="4"/>
  </r>
  <r>
    <n v="3410"/>
    <s v="Raquel Domingos"/>
    <x v="0"/>
    <d v="2024-08-23T00:00:00"/>
    <x v="0"/>
    <n v="15"/>
    <x v="0"/>
    <s v="Yes"/>
    <n v="30"/>
    <s v="Yes"/>
    <n v="20"/>
    <n v="15"/>
    <n v="50"/>
    <x v="14"/>
  </r>
  <r>
    <n v="3411"/>
    <s v="Samuel Viana"/>
    <x v="2"/>
    <d v="2024-08-24T00:00:00"/>
    <x v="1"/>
    <n v="10"/>
    <x v="0"/>
    <s v="No"/>
    <s v="-"/>
    <s v="Yes"/>
    <n v="20"/>
    <n v="5"/>
    <n v="25"/>
    <x v="13"/>
  </r>
  <r>
    <n v="3412"/>
    <s v="Tatiane Rocha"/>
    <x v="1"/>
    <d v="2024-08-25T00:00:00"/>
    <x v="0"/>
    <n v="5"/>
    <x v="1"/>
    <s v="No"/>
    <s v="-"/>
    <s v="No"/>
    <n v="0"/>
    <n v="0"/>
    <n v="5"/>
    <x v="1"/>
  </r>
  <r>
    <n v="3413"/>
    <s v="Ulysses Farias"/>
    <x v="0"/>
    <d v="2024-08-26T00:00:00"/>
    <x v="1"/>
    <n v="15"/>
    <x v="2"/>
    <s v="Yes"/>
    <n v="30"/>
    <s v="Yes"/>
    <n v="20"/>
    <n v="20"/>
    <n v="45"/>
    <x v="8"/>
  </r>
  <r>
    <n v="3414"/>
    <s v="Vanessa Moreira"/>
    <x v="2"/>
    <d v="2024-08-27T00:00:00"/>
    <x v="0"/>
    <n v="10"/>
    <x v="2"/>
    <s v="No"/>
    <s v="-"/>
    <s v="Yes"/>
    <n v="20"/>
    <n v="12"/>
    <n v="18"/>
    <x v="10"/>
  </r>
  <r>
    <n v="3415"/>
    <s v="William Carvalho"/>
    <x v="1"/>
    <d v="2024-08-28T00:00:00"/>
    <x v="1"/>
    <n v="5"/>
    <x v="0"/>
    <s v="No"/>
    <s v="-"/>
    <s v="No"/>
    <n v="0"/>
    <n v="2"/>
    <n v="3"/>
    <x v="11"/>
  </r>
  <r>
    <n v="3416"/>
    <s v="Ximena Barros"/>
    <x v="0"/>
    <d v="2024-08-29T00:00:00"/>
    <x v="0"/>
    <n v="15"/>
    <x v="1"/>
    <s v="Yes"/>
    <n v="30"/>
    <s v="Yes"/>
    <n v="20"/>
    <n v="5"/>
    <n v="60"/>
    <x v="0"/>
  </r>
  <r>
    <n v="3417"/>
    <s v="Yara Machado"/>
    <x v="2"/>
    <d v="2024-08-30T00:00:00"/>
    <x v="1"/>
    <n v="10"/>
    <x v="0"/>
    <s v="No"/>
    <s v="-"/>
    <s v="Yes"/>
    <n v="20"/>
    <n v="10"/>
    <n v="20"/>
    <x v="2"/>
  </r>
  <r>
    <n v="3418"/>
    <s v="Zacarias Costa"/>
    <x v="1"/>
    <d v="2024-08-31T00:00:00"/>
    <x v="0"/>
    <n v="5"/>
    <x v="2"/>
    <s v="No"/>
    <s v="-"/>
    <s v="No"/>
    <n v="0"/>
    <n v="0"/>
    <n v="5"/>
    <x v="1"/>
  </r>
  <r>
    <n v="3419"/>
    <s v="André Lopes"/>
    <x v="0"/>
    <d v="2024-09-01T00:00:00"/>
    <x v="1"/>
    <n v="15"/>
    <x v="0"/>
    <s v="Yes"/>
    <n v="30"/>
    <s v="Yes"/>
    <n v="20"/>
    <n v="3"/>
    <n v="62"/>
    <x v="3"/>
  </r>
  <r>
    <n v="3420"/>
    <s v="Beatriz Souza"/>
    <x v="2"/>
    <d v="2024-09-02T00:00:00"/>
    <x v="0"/>
    <n v="10"/>
    <x v="1"/>
    <s v="No"/>
    <s v="-"/>
    <s v="Yes"/>
    <n v="20"/>
    <n v="15"/>
    <n v="15"/>
    <x v="7"/>
  </r>
  <r>
    <n v="3421"/>
    <s v="Caio Pereira"/>
    <x v="1"/>
    <d v="2024-09-03T00:00:00"/>
    <x v="1"/>
    <n v="5"/>
    <x v="0"/>
    <s v="No"/>
    <s v="-"/>
    <s v="No"/>
    <n v="0"/>
    <n v="1"/>
    <n v="4"/>
    <x v="4"/>
  </r>
  <r>
    <n v="3422"/>
    <s v="Daniela Araújo"/>
    <x v="0"/>
    <d v="2024-09-04T00:00:00"/>
    <x v="0"/>
    <n v="15"/>
    <x v="2"/>
    <s v="Yes"/>
    <n v="30"/>
    <s v="Yes"/>
    <n v="20"/>
    <n v="7"/>
    <n v="58"/>
    <x v="12"/>
  </r>
  <r>
    <n v="3423"/>
    <s v="Eduardo Santos"/>
    <x v="2"/>
    <d v="2024-09-05T00:00:00"/>
    <x v="1"/>
    <n v="10"/>
    <x v="0"/>
    <s v="No"/>
    <s v="-"/>
    <s v="Yes"/>
    <n v="20"/>
    <n v="10"/>
    <n v="20"/>
    <x v="2"/>
  </r>
  <r>
    <n v="3424"/>
    <s v="Fernanda Lima"/>
    <x v="1"/>
    <d v="2024-09-06T00:00:00"/>
    <x v="0"/>
    <n v="5"/>
    <x v="1"/>
    <s v="No"/>
    <s v="-"/>
    <s v="No"/>
    <n v="0"/>
    <n v="0"/>
    <n v="5"/>
    <x v="1"/>
  </r>
  <r>
    <n v="3425"/>
    <s v="Gabriel Teixeira"/>
    <x v="0"/>
    <d v="2024-09-07T00:00:00"/>
    <x v="1"/>
    <n v="15"/>
    <x v="0"/>
    <s v="Yes"/>
    <n v="30"/>
    <s v="Yes"/>
    <n v="20"/>
    <n v="20"/>
    <n v="45"/>
    <x v="8"/>
  </r>
  <r>
    <n v="3426"/>
    <s v="Helena Ribeiro"/>
    <x v="2"/>
    <d v="2024-09-08T00:00:00"/>
    <x v="0"/>
    <n v="10"/>
    <x v="2"/>
    <s v="No"/>
    <s v="-"/>
    <s v="Yes"/>
    <n v="20"/>
    <n v="15"/>
    <n v="15"/>
    <x v="7"/>
  </r>
  <r>
    <n v="3427"/>
    <s v="Igor Mendes"/>
    <x v="1"/>
    <d v="2024-09-09T00:00:00"/>
    <x v="1"/>
    <n v="5"/>
    <x v="0"/>
    <s v="No"/>
    <s v="-"/>
    <s v="No"/>
    <n v="0"/>
    <n v="1"/>
    <n v="4"/>
    <x v="4"/>
  </r>
  <r>
    <n v="3428"/>
    <s v="Joana Silveira"/>
    <x v="0"/>
    <d v="2024-09-10T00:00:00"/>
    <x v="0"/>
    <n v="15"/>
    <x v="1"/>
    <s v="Yes"/>
    <n v="30"/>
    <s v="Yes"/>
    <n v="20"/>
    <n v="3"/>
    <n v="62"/>
    <x v="3"/>
  </r>
  <r>
    <n v="3429"/>
    <s v="Lucas Martins"/>
    <x v="2"/>
    <d v="2024-09-11T00:00:00"/>
    <x v="1"/>
    <n v="10"/>
    <x v="0"/>
    <s v="No"/>
    <s v="-"/>
    <s v="Yes"/>
    <n v="20"/>
    <n v="10"/>
    <n v="20"/>
    <x v="2"/>
  </r>
  <r>
    <n v="3430"/>
    <s v="Marcela Gouveia"/>
    <x v="1"/>
    <d v="2024-09-12T00:00:00"/>
    <x v="0"/>
    <n v="5"/>
    <x v="2"/>
    <s v="No"/>
    <s v="-"/>
    <s v="No"/>
    <n v="0"/>
    <n v="0"/>
    <n v="5"/>
    <x v="1"/>
  </r>
  <r>
    <n v="3431"/>
    <s v="Nicolas Borges"/>
    <x v="0"/>
    <d v="2024-09-13T00:00:00"/>
    <x v="1"/>
    <n v="15"/>
    <x v="0"/>
    <s v="Yes"/>
    <n v="30"/>
    <s v="Yes"/>
    <n v="20"/>
    <n v="15"/>
    <n v="50"/>
    <x v="14"/>
  </r>
  <r>
    <n v="3432"/>
    <s v="Olivia Freitas"/>
    <x v="2"/>
    <d v="2024-09-14T00:00:00"/>
    <x v="0"/>
    <n v="10"/>
    <x v="1"/>
    <s v="No"/>
    <s v="-"/>
    <s v="Yes"/>
    <n v="20"/>
    <n v="15"/>
    <n v="15"/>
    <x v="7"/>
  </r>
  <r>
    <n v="3433"/>
    <s v="Paulo Nogueira"/>
    <x v="1"/>
    <d v="2024-09-15T00:00:00"/>
    <x v="1"/>
    <n v="5"/>
    <x v="0"/>
    <s v="No"/>
    <s v="-"/>
    <s v="No"/>
    <n v="0"/>
    <n v="1"/>
    <n v="4"/>
    <x v="4"/>
  </r>
  <r>
    <n v="3434"/>
    <s v="Raquel Andrade"/>
    <x v="0"/>
    <d v="2024-09-16T00:00:00"/>
    <x v="0"/>
    <n v="15"/>
    <x v="2"/>
    <s v="Yes"/>
    <n v="30"/>
    <s v="Yes"/>
    <n v="20"/>
    <n v="7"/>
    <n v="58"/>
    <x v="12"/>
  </r>
  <r>
    <n v="3435"/>
    <s v="Sônia Carvalho"/>
    <x v="2"/>
    <d v="2024-09-17T00:00:00"/>
    <x v="1"/>
    <n v="10"/>
    <x v="0"/>
    <s v="No"/>
    <s v="-"/>
    <s v="Yes"/>
    <n v="20"/>
    <n v="10"/>
    <n v="20"/>
    <x v="2"/>
  </r>
  <r>
    <n v="3436"/>
    <s v="Tiago Rodrigues"/>
    <x v="1"/>
    <d v="2024-09-18T00:00:00"/>
    <x v="0"/>
    <n v="5"/>
    <x v="0"/>
    <s v="No"/>
    <s v="-"/>
    <s v="No"/>
    <n v="0"/>
    <n v="0"/>
    <n v="5"/>
    <x v="1"/>
  </r>
  <r>
    <n v="3437"/>
    <s v="Ursula Monteiro"/>
    <x v="0"/>
    <d v="2024-09-19T00:00:00"/>
    <x v="1"/>
    <n v="15"/>
    <x v="2"/>
    <s v="Yes"/>
    <n v="30"/>
    <s v="Yes"/>
    <n v="20"/>
    <n v="7"/>
    <n v="58"/>
    <x v="12"/>
  </r>
  <r>
    <n v="3438"/>
    <s v="Vanessa Pereira"/>
    <x v="2"/>
    <d v="2024-09-20T00:00:00"/>
    <x v="0"/>
    <n v="10"/>
    <x v="1"/>
    <s v="No"/>
    <s v="-"/>
    <s v="Yes"/>
    <n v="20"/>
    <n v="10"/>
    <n v="20"/>
    <x v="2"/>
  </r>
  <r>
    <n v="3439"/>
    <s v="Walter Silva"/>
    <x v="1"/>
    <d v="2024-09-21T00:00:00"/>
    <x v="1"/>
    <n v="5"/>
    <x v="2"/>
    <s v="No"/>
    <s v="-"/>
    <s v="No"/>
    <n v="0"/>
    <n v="1"/>
    <n v="4"/>
    <x v="4"/>
  </r>
  <r>
    <n v="3440"/>
    <s v="Xavier Almeida"/>
    <x v="0"/>
    <d v="2024-09-22T00:00:00"/>
    <x v="0"/>
    <n v="15"/>
    <x v="0"/>
    <s v="Yes"/>
    <n v="30"/>
    <s v="Yes"/>
    <n v="20"/>
    <n v="15"/>
    <n v="50"/>
    <x v="14"/>
  </r>
  <r>
    <n v="3441"/>
    <s v="Yasmine Correia"/>
    <x v="2"/>
    <d v="2024-09-23T00:00:00"/>
    <x v="1"/>
    <n v="10"/>
    <x v="0"/>
    <s v="No"/>
    <s v="-"/>
    <s v="Yes"/>
    <n v="20"/>
    <n v="5"/>
    <n v="25"/>
    <x v="13"/>
  </r>
  <r>
    <n v="3442"/>
    <s v="Zacarias Almeida"/>
    <x v="1"/>
    <d v="2024-09-24T00:00:00"/>
    <x v="0"/>
    <n v="5"/>
    <x v="1"/>
    <s v="No"/>
    <s v="-"/>
    <s v="No"/>
    <n v="0"/>
    <n v="0"/>
    <n v="5"/>
    <x v="1"/>
  </r>
  <r>
    <n v="3443"/>
    <s v="Amanda Costa"/>
    <x v="0"/>
    <d v="2024-09-25T00:00:00"/>
    <x v="1"/>
    <n v="15"/>
    <x v="2"/>
    <s v="Yes"/>
    <n v="30"/>
    <s v="Yes"/>
    <n v="20"/>
    <n v="20"/>
    <n v="45"/>
    <x v="8"/>
  </r>
  <r>
    <n v="3444"/>
    <s v="Bruno Ferreira"/>
    <x v="2"/>
    <d v="2024-09-26T00:00:00"/>
    <x v="0"/>
    <n v="10"/>
    <x v="2"/>
    <s v="No"/>
    <s v="-"/>
    <s v="Yes"/>
    <n v="20"/>
    <n v="12"/>
    <n v="18"/>
    <x v="10"/>
  </r>
  <r>
    <n v="3445"/>
    <s v="Carla Dias"/>
    <x v="1"/>
    <d v="2024-09-27T00:00:00"/>
    <x v="1"/>
    <n v="5"/>
    <x v="0"/>
    <s v="No"/>
    <s v="-"/>
    <s v="No"/>
    <n v="0"/>
    <n v="2"/>
    <n v="3"/>
    <x v="11"/>
  </r>
  <r>
    <n v="3446"/>
    <s v="Diogo Martins"/>
    <x v="0"/>
    <d v="2024-09-28T00:00:00"/>
    <x v="0"/>
    <n v="15"/>
    <x v="1"/>
    <s v="Yes"/>
    <n v="30"/>
    <s v="Yes"/>
    <n v="20"/>
    <n v="5"/>
    <n v="60"/>
    <x v="0"/>
  </r>
  <r>
    <n v="3447"/>
    <s v="Elisa Campos"/>
    <x v="2"/>
    <d v="2024-09-29T00:00:00"/>
    <x v="1"/>
    <n v="10"/>
    <x v="0"/>
    <s v="No"/>
    <s v="-"/>
    <s v="Yes"/>
    <n v="20"/>
    <n v="10"/>
    <n v="20"/>
    <x v="2"/>
  </r>
  <r>
    <n v="3448"/>
    <s v="Fabiana Lima"/>
    <x v="1"/>
    <d v="2024-09-30T00:00:00"/>
    <x v="0"/>
    <n v="5"/>
    <x v="2"/>
    <s v="No"/>
    <s v="-"/>
    <s v="No"/>
    <n v="0"/>
    <n v="0"/>
    <n v="5"/>
    <x v="1"/>
  </r>
  <r>
    <n v="3449"/>
    <s v="Gabriel Santos"/>
    <x v="0"/>
    <d v="2024-10-01T00:00:00"/>
    <x v="1"/>
    <n v="15"/>
    <x v="0"/>
    <s v="Yes"/>
    <n v="30"/>
    <s v="Yes"/>
    <n v="20"/>
    <n v="3"/>
    <n v="62"/>
    <x v="3"/>
  </r>
  <r>
    <n v="3450"/>
    <s v="Helena Ferreira"/>
    <x v="2"/>
    <d v="2024-10-02T00:00:00"/>
    <x v="0"/>
    <n v="10"/>
    <x v="1"/>
    <s v="No"/>
    <s v="-"/>
    <s v="Yes"/>
    <n v="20"/>
    <n v="15"/>
    <n v="15"/>
    <x v="7"/>
  </r>
  <r>
    <n v="3451"/>
    <s v="Ígor Nunes"/>
    <x v="1"/>
    <d v="2024-10-03T00:00:00"/>
    <x v="1"/>
    <n v="5"/>
    <x v="0"/>
    <s v="No"/>
    <s v="-"/>
    <s v="No"/>
    <n v="0"/>
    <n v="1"/>
    <n v="4"/>
    <x v="4"/>
  </r>
  <r>
    <n v="3452"/>
    <s v="Joana Silveira"/>
    <x v="0"/>
    <d v="2024-10-04T00:00:00"/>
    <x v="0"/>
    <n v="15"/>
    <x v="2"/>
    <s v="Yes"/>
    <n v="30"/>
    <s v="Yes"/>
    <n v="20"/>
    <n v="7"/>
    <n v="58"/>
    <x v="12"/>
  </r>
  <r>
    <n v="3453"/>
    <s v="Kléber Oliveira"/>
    <x v="2"/>
    <d v="2024-10-05T00:00:00"/>
    <x v="1"/>
    <n v="10"/>
    <x v="0"/>
    <s v="No"/>
    <s v="-"/>
    <s v="Yes"/>
    <n v="20"/>
    <n v="10"/>
    <n v="20"/>
    <x v="2"/>
  </r>
  <r>
    <n v="3454"/>
    <s v="Luciana Morais"/>
    <x v="1"/>
    <d v="2024-10-06T00:00:00"/>
    <x v="0"/>
    <n v="5"/>
    <x v="1"/>
    <s v="No"/>
    <s v="-"/>
    <s v="No"/>
    <n v="0"/>
    <n v="0"/>
    <n v="5"/>
    <x v="1"/>
  </r>
  <r>
    <n v="3455"/>
    <s v="Marcos Vinícius"/>
    <x v="0"/>
    <d v="2024-10-07T00:00:00"/>
    <x v="1"/>
    <n v="15"/>
    <x v="0"/>
    <s v="Yes"/>
    <n v="30"/>
    <s v="Yes"/>
    <n v="20"/>
    <n v="20"/>
    <n v="45"/>
    <x v="8"/>
  </r>
  <r>
    <n v="3456"/>
    <s v="Natália Barros"/>
    <x v="2"/>
    <d v="2024-10-08T00:00:00"/>
    <x v="0"/>
    <n v="10"/>
    <x v="2"/>
    <s v="No"/>
    <s v="-"/>
    <s v="Yes"/>
    <n v="20"/>
    <n v="15"/>
    <n v="15"/>
    <x v="7"/>
  </r>
  <r>
    <n v="3457"/>
    <s v="Oscar Sampaio"/>
    <x v="1"/>
    <d v="2024-10-09T00:00:00"/>
    <x v="1"/>
    <n v="5"/>
    <x v="0"/>
    <s v="No"/>
    <s v="-"/>
    <s v="No"/>
    <n v="0"/>
    <n v="1"/>
    <n v="4"/>
    <x v="4"/>
  </r>
  <r>
    <n v="3458"/>
    <s v="Patrícia Leite"/>
    <x v="0"/>
    <d v="2024-10-10T00:00:00"/>
    <x v="0"/>
    <n v="15"/>
    <x v="1"/>
    <s v="Yes"/>
    <n v="30"/>
    <s v="Yes"/>
    <n v="20"/>
    <n v="3"/>
    <n v="62"/>
    <x v="3"/>
  </r>
  <r>
    <n v="3459"/>
    <s v="Quênia Rocha"/>
    <x v="2"/>
    <d v="2024-10-11T00:00:00"/>
    <x v="1"/>
    <n v="10"/>
    <x v="0"/>
    <s v="No"/>
    <s v="-"/>
    <s v="Yes"/>
    <n v="20"/>
    <n v="10"/>
    <n v="20"/>
    <x v="2"/>
  </r>
  <r>
    <n v="3460"/>
    <s v="Rafael Torres"/>
    <x v="1"/>
    <d v="2024-10-12T00:00:00"/>
    <x v="0"/>
    <n v="5"/>
    <x v="2"/>
    <s v="No"/>
    <s v="-"/>
    <s v="No"/>
    <n v="0"/>
    <n v="0"/>
    <n v="5"/>
    <x v="1"/>
  </r>
  <r>
    <n v="3461"/>
    <s v="Sandra Gouveia"/>
    <x v="0"/>
    <d v="2024-10-13T00:00:00"/>
    <x v="1"/>
    <n v="15"/>
    <x v="0"/>
    <s v="Yes"/>
    <n v="30"/>
    <s v="Yes"/>
    <n v="20"/>
    <n v="15"/>
    <n v="50"/>
    <x v="14"/>
  </r>
  <r>
    <n v="3462"/>
    <s v="Tiago Lacerda"/>
    <x v="2"/>
    <d v="2024-10-14T00:00:00"/>
    <x v="0"/>
    <n v="10"/>
    <x v="1"/>
    <s v="No"/>
    <s v="-"/>
    <s v="Yes"/>
    <n v="20"/>
    <n v="15"/>
    <n v="15"/>
    <x v="7"/>
  </r>
  <r>
    <n v="3463"/>
    <s v="Ursula Fonseca"/>
    <x v="1"/>
    <d v="2024-10-15T00:00:00"/>
    <x v="1"/>
    <n v="5"/>
    <x v="0"/>
    <s v="No"/>
    <s v="-"/>
    <s v="No"/>
    <n v="0"/>
    <n v="1"/>
    <n v="4"/>
    <x v="4"/>
  </r>
  <r>
    <n v="3464"/>
    <s v="Vanessa Andrade"/>
    <x v="0"/>
    <d v="2024-10-16T00:00:00"/>
    <x v="0"/>
    <n v="15"/>
    <x v="2"/>
    <s v="Yes"/>
    <n v="30"/>
    <s v="Yes"/>
    <n v="20"/>
    <n v="7"/>
    <n v="58"/>
    <x v="12"/>
  </r>
  <r>
    <n v="3465"/>
    <s v="William Castro"/>
    <x v="2"/>
    <d v="2024-10-17T00:00:00"/>
    <x v="1"/>
    <n v="10"/>
    <x v="0"/>
    <s v="No"/>
    <s v="-"/>
    <s v="Yes"/>
    <n v="20"/>
    <n v="10"/>
    <n v="20"/>
    <x v="2"/>
  </r>
  <r>
    <n v="3466"/>
    <s v="Xavier Monteiro"/>
    <x v="1"/>
    <d v="2024-10-18T00:00:00"/>
    <x v="0"/>
    <n v="5"/>
    <x v="1"/>
    <s v="No"/>
    <s v="-"/>
    <s v="No"/>
    <n v="0"/>
    <n v="0"/>
    <n v="5"/>
    <x v="1"/>
  </r>
  <r>
    <n v="3467"/>
    <s v="Yasmin Figueira"/>
    <x v="0"/>
    <d v="2024-10-19T00:00:00"/>
    <x v="1"/>
    <n v="15"/>
    <x v="0"/>
    <s v="Yes"/>
    <n v="30"/>
    <s v="Yes"/>
    <n v="20"/>
    <n v="15"/>
    <n v="50"/>
    <x v="14"/>
  </r>
  <r>
    <n v="3468"/>
    <s v="Zacarias Mendonça"/>
    <x v="2"/>
    <d v="2024-10-20T00:00:00"/>
    <x v="0"/>
    <n v="10"/>
    <x v="2"/>
    <s v="No"/>
    <s v="-"/>
    <s v="Yes"/>
    <n v="20"/>
    <n v="12"/>
    <n v="18"/>
    <x v="10"/>
  </r>
  <r>
    <n v="3469"/>
    <s v="Amanda Menezes"/>
    <x v="1"/>
    <d v="2024-10-21T00:00:00"/>
    <x v="1"/>
    <n v="5"/>
    <x v="0"/>
    <s v="No"/>
    <s v="-"/>
    <s v="No"/>
    <n v="0"/>
    <n v="2"/>
    <n v="3"/>
    <x v="11"/>
  </r>
  <r>
    <n v="3470"/>
    <s v="Bruno Santos"/>
    <x v="0"/>
    <d v="2024-10-22T00:00:00"/>
    <x v="0"/>
    <n v="15"/>
    <x v="1"/>
    <s v="Yes"/>
    <n v="30"/>
    <s v="Yes"/>
    <n v="20"/>
    <n v="5"/>
    <n v="60"/>
    <x v="0"/>
  </r>
  <r>
    <n v="3471"/>
    <s v="Carla Ferreira"/>
    <x v="2"/>
    <d v="2024-10-23T00:00:00"/>
    <x v="1"/>
    <n v="10"/>
    <x v="0"/>
    <s v="No"/>
    <s v="-"/>
    <s v="Yes"/>
    <n v="20"/>
    <n v="10"/>
    <n v="20"/>
    <x v="2"/>
  </r>
  <r>
    <n v="3472"/>
    <s v="Diogo Alves"/>
    <x v="1"/>
    <d v="2024-10-24T00:00:00"/>
    <x v="0"/>
    <n v="5"/>
    <x v="2"/>
    <s v="No"/>
    <s v="-"/>
    <s v="No"/>
    <n v="0"/>
    <n v="0"/>
    <n v="5"/>
    <x v="1"/>
  </r>
  <r>
    <n v="3473"/>
    <s v="Elisa Neves"/>
    <x v="0"/>
    <d v="2024-10-25T00:00:00"/>
    <x v="1"/>
    <n v="15"/>
    <x v="0"/>
    <s v="Yes"/>
    <n v="30"/>
    <s v="Yes"/>
    <n v="20"/>
    <n v="3"/>
    <n v="62"/>
    <x v="3"/>
  </r>
  <r>
    <n v="3474"/>
    <s v="Fabiano Pires"/>
    <x v="2"/>
    <d v="2024-10-26T00:00:00"/>
    <x v="0"/>
    <n v="10"/>
    <x v="1"/>
    <s v="No"/>
    <s v="-"/>
    <s v="Yes"/>
    <n v="20"/>
    <n v="15"/>
    <n v="15"/>
    <x v="7"/>
  </r>
  <r>
    <n v="3475"/>
    <s v="Giovana Ribeiro"/>
    <x v="1"/>
    <d v="2024-10-27T00:00:00"/>
    <x v="1"/>
    <n v="5"/>
    <x v="0"/>
    <s v="No"/>
    <s v="-"/>
    <s v="No"/>
    <n v="0"/>
    <n v="1"/>
    <n v="4"/>
    <x v="4"/>
  </r>
  <r>
    <n v="3476"/>
    <s v="Hélio Costa"/>
    <x v="0"/>
    <d v="2024-10-28T00:00:00"/>
    <x v="0"/>
    <n v="15"/>
    <x v="2"/>
    <s v="Yes"/>
    <n v="30"/>
    <s v="Yes"/>
    <n v="20"/>
    <n v="7"/>
    <n v="58"/>
    <x v="12"/>
  </r>
  <r>
    <n v="3477"/>
    <s v="Íris Loureiro"/>
    <x v="2"/>
    <d v="2024-10-29T00:00:00"/>
    <x v="1"/>
    <n v="10"/>
    <x v="0"/>
    <s v="No"/>
    <s v="-"/>
    <s v="Yes"/>
    <n v="20"/>
    <n v="10"/>
    <n v="20"/>
    <x v="2"/>
  </r>
  <r>
    <n v="3478"/>
    <s v="João Pereira"/>
    <x v="1"/>
    <d v="2024-10-30T00:00:00"/>
    <x v="0"/>
    <n v="5"/>
    <x v="1"/>
    <s v="No"/>
    <s v="-"/>
    <s v="No"/>
    <n v="0"/>
    <n v="0"/>
    <n v="5"/>
    <x v="1"/>
  </r>
  <r>
    <n v="3479"/>
    <s v="Klara Silva"/>
    <x v="0"/>
    <d v="2024-10-31T00:00:00"/>
    <x v="1"/>
    <n v="15"/>
    <x v="0"/>
    <s v="Yes"/>
    <n v="30"/>
    <s v="Yes"/>
    <n v="20"/>
    <n v="20"/>
    <n v="45"/>
    <x v="8"/>
  </r>
  <r>
    <n v="3480"/>
    <s v="Luciana Barros"/>
    <x v="2"/>
    <d v="2024-11-01T00:00:00"/>
    <x v="0"/>
    <n v="10"/>
    <x v="2"/>
    <s v="No"/>
    <s v="-"/>
    <s v="Yes"/>
    <n v="20"/>
    <n v="15"/>
    <n v="15"/>
    <x v="7"/>
  </r>
  <r>
    <n v="3481"/>
    <s v="Marcos Gomes"/>
    <x v="1"/>
    <d v="2024-11-02T00:00:00"/>
    <x v="1"/>
    <n v="5"/>
    <x v="0"/>
    <s v="No"/>
    <s v="-"/>
    <s v="No"/>
    <n v="0"/>
    <n v="1"/>
    <n v="4"/>
    <x v="4"/>
  </r>
  <r>
    <n v="3482"/>
    <s v="Natália Soares"/>
    <x v="0"/>
    <d v="2024-11-03T00:00:00"/>
    <x v="0"/>
    <n v="15"/>
    <x v="1"/>
    <s v="Yes"/>
    <n v="30"/>
    <s v="Yes"/>
    <n v="20"/>
    <n v="3"/>
    <n v="62"/>
    <x v="3"/>
  </r>
  <r>
    <n v="3483"/>
    <s v="Oscar Machado"/>
    <x v="2"/>
    <d v="2024-11-04T00:00:00"/>
    <x v="1"/>
    <n v="10"/>
    <x v="0"/>
    <s v="No"/>
    <s v="-"/>
    <s v="Yes"/>
    <n v="20"/>
    <n v="10"/>
    <n v="20"/>
    <x v="2"/>
  </r>
  <r>
    <n v="3484"/>
    <s v="Patrícia Lima"/>
    <x v="1"/>
    <d v="2024-11-05T00:00:00"/>
    <x v="0"/>
    <n v="5"/>
    <x v="2"/>
    <s v="No"/>
    <s v="-"/>
    <s v="No"/>
    <n v="0"/>
    <n v="0"/>
    <n v="5"/>
    <x v="1"/>
  </r>
  <r>
    <n v="3485"/>
    <s v="Quirino Neto"/>
    <x v="0"/>
    <d v="2024-11-06T00:00:00"/>
    <x v="1"/>
    <n v="15"/>
    <x v="0"/>
    <s v="Yes"/>
    <n v="30"/>
    <s v="Yes"/>
    <n v="20"/>
    <n v="15"/>
    <n v="50"/>
    <x v="14"/>
  </r>
  <r>
    <n v="3486"/>
    <s v="Rafaela Souza"/>
    <x v="1"/>
    <d v="2024-11-07T00:00:00"/>
    <x v="0"/>
    <n v="5"/>
    <x v="0"/>
    <s v="No"/>
    <s v="-"/>
    <s v="No"/>
    <n v="0"/>
    <n v="0"/>
    <n v="5"/>
    <x v="1"/>
  </r>
  <r>
    <n v="3487"/>
    <s v="Sandro Almeida"/>
    <x v="0"/>
    <d v="2024-11-08T00:00:00"/>
    <x v="1"/>
    <n v="15"/>
    <x v="2"/>
    <s v="Yes"/>
    <n v="30"/>
    <s v="Yes"/>
    <n v="20"/>
    <n v="7"/>
    <n v="58"/>
    <x v="12"/>
  </r>
  <r>
    <n v="3488"/>
    <s v="Tânia Ribeiro"/>
    <x v="2"/>
    <d v="2024-11-09T00:00:00"/>
    <x v="0"/>
    <n v="10"/>
    <x v="1"/>
    <s v="No"/>
    <s v="-"/>
    <s v="Yes"/>
    <n v="20"/>
    <n v="10"/>
    <n v="20"/>
    <x v="2"/>
  </r>
  <r>
    <n v="3489"/>
    <s v="Ugo Dias"/>
    <x v="1"/>
    <d v="2024-11-10T00:00:00"/>
    <x v="1"/>
    <n v="5"/>
    <x v="2"/>
    <s v="No"/>
    <s v="-"/>
    <s v="No"/>
    <n v="0"/>
    <n v="1"/>
    <n v="4"/>
    <x v="4"/>
  </r>
  <r>
    <n v="3490"/>
    <s v="Valéria Lima"/>
    <x v="0"/>
    <d v="2024-11-11T00:00:00"/>
    <x v="0"/>
    <n v="15"/>
    <x v="0"/>
    <s v="Yes"/>
    <n v="30"/>
    <s v="Yes"/>
    <n v="20"/>
    <n v="15"/>
    <n v="50"/>
    <x v="14"/>
  </r>
  <r>
    <n v="3491"/>
    <s v="William Fernandes"/>
    <x v="2"/>
    <d v="2024-11-12T00:00:00"/>
    <x v="1"/>
    <n v="10"/>
    <x v="0"/>
    <s v="No"/>
    <s v="-"/>
    <s v="Yes"/>
    <n v="20"/>
    <n v="5"/>
    <n v="25"/>
    <x v="13"/>
  </r>
  <r>
    <n v="3492"/>
    <s v="Xuxa Mendes"/>
    <x v="1"/>
    <d v="2024-11-13T00:00:00"/>
    <x v="0"/>
    <n v="5"/>
    <x v="1"/>
    <s v="No"/>
    <s v="-"/>
    <s v="No"/>
    <n v="0"/>
    <n v="0"/>
    <n v="5"/>
    <x v="1"/>
  </r>
  <r>
    <n v="3493"/>
    <s v="Ygor Farias"/>
    <x v="0"/>
    <d v="2024-11-14T00:00:00"/>
    <x v="1"/>
    <n v="15"/>
    <x v="2"/>
    <s v="Yes"/>
    <n v="30"/>
    <s v="Yes"/>
    <n v="20"/>
    <n v="20"/>
    <n v="45"/>
    <x v="8"/>
  </r>
  <r>
    <n v="3494"/>
    <s v="Zilda Barros"/>
    <x v="2"/>
    <d v="2024-11-15T00:00:00"/>
    <x v="0"/>
    <n v="10"/>
    <x v="2"/>
    <s v="No"/>
    <s v="-"/>
    <s v="Yes"/>
    <n v="20"/>
    <n v="12"/>
    <n v="18"/>
    <x v="10"/>
  </r>
  <r>
    <n v="3495"/>
    <s v="Amanda Santos"/>
    <x v="1"/>
    <d v="2024-11-16T00:00:00"/>
    <x v="1"/>
    <n v="5"/>
    <x v="0"/>
    <s v="No"/>
    <s v="-"/>
    <s v="No"/>
    <n v="0"/>
    <n v="2"/>
    <n v="3"/>
    <x v="11"/>
  </r>
  <r>
    <n v="3496"/>
    <s v="Bruno Costa"/>
    <x v="0"/>
    <d v="2024-11-17T00:00:00"/>
    <x v="0"/>
    <n v="15"/>
    <x v="1"/>
    <s v="Yes"/>
    <n v="30"/>
    <s v="Yes"/>
    <n v="20"/>
    <n v="5"/>
    <n v="60"/>
    <x v="0"/>
  </r>
  <r>
    <n v="3497"/>
    <s v="Carla Rodrigues"/>
    <x v="2"/>
    <d v="2024-11-18T00:00:00"/>
    <x v="1"/>
    <n v="10"/>
    <x v="0"/>
    <s v="No"/>
    <s v="-"/>
    <s v="Yes"/>
    <n v="20"/>
    <n v="10"/>
    <n v="20"/>
    <x v="2"/>
  </r>
  <r>
    <n v="3498"/>
    <s v="Diogo Pereira"/>
    <x v="1"/>
    <d v="2024-11-19T00:00:00"/>
    <x v="0"/>
    <n v="5"/>
    <x v="2"/>
    <s v="No"/>
    <s v="-"/>
    <s v="No"/>
    <n v="0"/>
    <n v="0"/>
    <n v="5"/>
    <x v="1"/>
  </r>
  <r>
    <n v="3499"/>
    <s v="Elisa Correia"/>
    <x v="0"/>
    <d v="2024-11-20T00:00:00"/>
    <x v="1"/>
    <n v="15"/>
    <x v="0"/>
    <s v="Yes"/>
    <n v="30"/>
    <s v="Yes"/>
    <n v="20"/>
    <n v="3"/>
    <n v="62"/>
    <x v="3"/>
  </r>
  <r>
    <n v="3500"/>
    <s v="Fábio Lourenço"/>
    <x v="2"/>
    <d v="2024-11-21T00:00:00"/>
    <x v="0"/>
    <n v="10"/>
    <x v="1"/>
    <s v="No"/>
    <s v="-"/>
    <s v="Yes"/>
    <n v="20"/>
    <n v="15"/>
    <n v="15"/>
    <x v="7"/>
  </r>
  <r>
    <n v="3501"/>
    <s v="Gabriela Neves"/>
    <x v="1"/>
    <d v="2024-11-22T00:00:00"/>
    <x v="1"/>
    <n v="5"/>
    <x v="0"/>
    <s v="No"/>
    <s v="-"/>
    <s v="No"/>
    <n v="0"/>
    <n v="1"/>
    <n v="4"/>
    <x v="4"/>
  </r>
  <r>
    <n v="3502"/>
    <s v="Henrique Gonçalves"/>
    <x v="0"/>
    <d v="2024-11-23T00:00:00"/>
    <x v="0"/>
    <n v="15"/>
    <x v="2"/>
    <s v="Yes"/>
    <n v="30"/>
    <s v="Yes"/>
    <n v="20"/>
    <n v="7"/>
    <n v="58"/>
    <x v="12"/>
  </r>
  <r>
    <n v="3503"/>
    <s v="Íris Santos"/>
    <x v="2"/>
    <d v="2024-11-24T00:00:00"/>
    <x v="1"/>
    <n v="10"/>
    <x v="0"/>
    <s v="No"/>
    <s v="-"/>
    <s v="Yes"/>
    <n v="20"/>
    <n v="10"/>
    <n v="20"/>
    <x v="2"/>
  </r>
  <r>
    <n v="3504"/>
    <s v="João Marcelo Alves"/>
    <x v="1"/>
    <d v="2024-11-25T00:00:00"/>
    <x v="0"/>
    <n v="5"/>
    <x v="1"/>
    <s v="No"/>
    <s v="-"/>
    <s v="No"/>
    <n v="0"/>
    <n v="0"/>
    <n v="5"/>
    <x v="1"/>
  </r>
  <r>
    <n v="3505"/>
    <s v="Klara Fonseca"/>
    <x v="0"/>
    <d v="2024-11-26T00:00:00"/>
    <x v="1"/>
    <n v="15"/>
    <x v="0"/>
    <s v="Yes"/>
    <n v="30"/>
    <s v="Yes"/>
    <n v="20"/>
    <n v="20"/>
    <n v="45"/>
    <x v="8"/>
  </r>
  <r>
    <n v="3506"/>
    <s v="Lucas Mendonça"/>
    <x v="2"/>
    <d v="2024-11-27T00:00:00"/>
    <x v="0"/>
    <n v="10"/>
    <x v="2"/>
    <s v="No"/>
    <s v="-"/>
    <s v="Yes"/>
    <n v="20"/>
    <n v="15"/>
    <n v="15"/>
    <x v="7"/>
  </r>
  <r>
    <n v="3507"/>
    <s v="Marcela Torres"/>
    <x v="1"/>
    <d v="2024-11-28T00:00:00"/>
    <x v="1"/>
    <n v="5"/>
    <x v="0"/>
    <s v="No"/>
    <s v="-"/>
    <s v="No"/>
    <n v="0"/>
    <n v="1"/>
    <n v="4"/>
    <x v="4"/>
  </r>
  <r>
    <n v="3508"/>
    <s v="Natália Castro"/>
    <x v="0"/>
    <d v="2024-11-29T00:00:00"/>
    <x v="0"/>
    <n v="15"/>
    <x v="1"/>
    <s v="Yes"/>
    <n v="30"/>
    <s v="Yes"/>
    <n v="20"/>
    <n v="3"/>
    <n v="62"/>
    <x v="3"/>
  </r>
  <r>
    <n v="3509"/>
    <s v="Oscar Martins"/>
    <x v="2"/>
    <d v="2024-11-30T00:00:00"/>
    <x v="1"/>
    <n v="10"/>
    <x v="0"/>
    <s v="No"/>
    <s v="-"/>
    <s v="Yes"/>
    <n v="20"/>
    <n v="10"/>
    <n v="20"/>
    <x v="2"/>
  </r>
  <r>
    <n v="3510"/>
    <s v="Patrícia Oliveira"/>
    <x v="1"/>
    <d v="2024-12-01T00:00:00"/>
    <x v="0"/>
    <n v="5"/>
    <x v="2"/>
    <s v="No"/>
    <s v="-"/>
    <s v="No"/>
    <n v="0"/>
    <n v="0"/>
    <n v="5"/>
    <x v="1"/>
  </r>
  <r>
    <n v="3511"/>
    <s v="Quentin Nogueira"/>
    <x v="0"/>
    <d v="2024-12-02T00:00:00"/>
    <x v="1"/>
    <n v="15"/>
    <x v="0"/>
    <s v="Yes"/>
    <n v="30"/>
    <s v="Yes"/>
    <n v="20"/>
    <n v="15"/>
    <n v="50"/>
    <x v="14"/>
  </r>
  <r>
    <n v="3512"/>
    <s v="Raquel Silva"/>
    <x v="2"/>
    <d v="2024-12-03T00:00:00"/>
    <x v="0"/>
    <n v="10"/>
    <x v="1"/>
    <s v="No"/>
    <s v="-"/>
    <s v="Yes"/>
    <n v="20"/>
    <n v="15"/>
    <n v="15"/>
    <x v="7"/>
  </r>
  <r>
    <n v="3513"/>
    <s v="Sandro Gomes"/>
    <x v="1"/>
    <d v="2024-12-04T00:00:00"/>
    <x v="1"/>
    <n v="5"/>
    <x v="0"/>
    <s v="No"/>
    <s v="-"/>
    <s v="No"/>
    <n v="0"/>
    <n v="1"/>
    <n v="4"/>
    <x v="4"/>
  </r>
  <r>
    <n v="3514"/>
    <s v="Tânia Machado"/>
    <x v="0"/>
    <d v="2024-12-05T00:00:00"/>
    <x v="0"/>
    <n v="15"/>
    <x v="2"/>
    <s v="Yes"/>
    <n v="30"/>
    <s v="Yes"/>
    <n v="20"/>
    <n v="7"/>
    <n v="58"/>
    <x v="12"/>
  </r>
  <r>
    <n v="3515"/>
    <s v="Ursula Silva"/>
    <x v="2"/>
    <d v="2024-12-06T00:00:00"/>
    <x v="1"/>
    <n v="10"/>
    <x v="0"/>
    <s v="No"/>
    <s v="-"/>
    <s v="Yes"/>
    <n v="20"/>
    <n v="10"/>
    <n v="20"/>
    <x v="2"/>
  </r>
  <r>
    <n v="3516"/>
    <s v="Vanessa Moraes"/>
    <x v="1"/>
    <d v="2024-12-07T00:00:00"/>
    <x v="0"/>
    <n v="5"/>
    <x v="1"/>
    <s v="No"/>
    <s v="-"/>
    <s v="No"/>
    <n v="0"/>
    <n v="0"/>
    <n v="5"/>
    <x v="1"/>
  </r>
  <r>
    <n v="3517"/>
    <s v="William Carvalho"/>
    <x v="0"/>
    <d v="2024-12-08T00:00:00"/>
    <x v="1"/>
    <n v="15"/>
    <x v="0"/>
    <s v="Yes"/>
    <n v="30"/>
    <s v="Yes"/>
    <n v="20"/>
    <n v="20"/>
    <n v="45"/>
    <x v="8"/>
  </r>
  <r>
    <n v="3518"/>
    <s v="Xavier Reis"/>
    <x v="2"/>
    <d v="2024-12-09T00:00:00"/>
    <x v="0"/>
    <n v="10"/>
    <x v="2"/>
    <s v="No"/>
    <s v="-"/>
    <s v="Yes"/>
    <n v="20"/>
    <n v="12"/>
    <n v="18"/>
    <x v="10"/>
  </r>
  <r>
    <n v="3519"/>
    <s v="Yasmin Rocha"/>
    <x v="1"/>
    <d v="2024-12-10T00:00:00"/>
    <x v="1"/>
    <n v="5"/>
    <x v="0"/>
    <s v="No"/>
    <s v="-"/>
    <s v="No"/>
    <n v="0"/>
    <n v="2"/>
    <n v="3"/>
    <x v="11"/>
  </r>
  <r>
    <n v="3520"/>
    <s v="Zacarias Duarte"/>
    <x v="0"/>
    <d v="2024-12-11T00:00:00"/>
    <x v="0"/>
    <n v="15"/>
    <x v="1"/>
    <s v="Yes"/>
    <n v="30"/>
    <s v="Yes"/>
    <n v="20"/>
    <n v="5"/>
    <n v="60"/>
    <x v="0"/>
  </r>
  <r>
    <n v="3521"/>
    <s v="Amanda Freitas"/>
    <x v="2"/>
    <d v="2024-12-12T00:00:00"/>
    <x v="1"/>
    <n v="10"/>
    <x v="0"/>
    <s v="No"/>
    <s v="-"/>
    <s v="Yes"/>
    <n v="20"/>
    <n v="10"/>
    <n v="20"/>
    <x v="2"/>
  </r>
  <r>
    <n v="3522"/>
    <s v="Bruno Almeida"/>
    <x v="1"/>
    <d v="2024-12-13T00:00:00"/>
    <x v="0"/>
    <n v="5"/>
    <x v="2"/>
    <s v="No"/>
    <s v="-"/>
    <s v="No"/>
    <n v="0"/>
    <n v="0"/>
    <n v="5"/>
    <x v="1"/>
  </r>
  <r>
    <n v="3523"/>
    <s v="Carla Siqueira"/>
    <x v="0"/>
    <d v="2024-12-14T00:00:00"/>
    <x v="1"/>
    <n v="15"/>
    <x v="0"/>
    <s v="Yes"/>
    <n v="30"/>
    <s v="Yes"/>
    <n v="20"/>
    <n v="3"/>
    <n v="62"/>
    <x v="3"/>
  </r>
  <r>
    <n v="3524"/>
    <s v="Diogo Ramos"/>
    <x v="2"/>
    <d v="2024-12-15T00:00:00"/>
    <x v="0"/>
    <n v="10"/>
    <x v="1"/>
    <s v="No"/>
    <s v="-"/>
    <s v="Yes"/>
    <n v="20"/>
    <n v="15"/>
    <n v="15"/>
    <x v="7"/>
  </r>
  <r>
    <n v="3525"/>
    <s v="Elisa Magalhães"/>
    <x v="1"/>
    <d v="2024-12-16T00:00:00"/>
    <x v="1"/>
    <n v="5"/>
    <x v="0"/>
    <s v="No"/>
    <s v="-"/>
    <s v="No"/>
    <n v="0"/>
    <n v="1"/>
    <n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047C8-4A0E-4E9A-A895-7EC4B879518D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B41:E43" firstHeaderRow="0" firstDataRow="1" firstDataCol="1"/>
  <pivotFields count="14">
    <pivotField compact="0" outline="0" showAll="0"/>
    <pivotField compact="0" outline="0" showAll="0"/>
    <pivotField axis="axisRow" compact="0" outline="0" showAll="0">
      <items count="4">
        <item h="1" x="1"/>
        <item h="1" x="2"/>
        <item x="0"/>
        <item t="default"/>
      </items>
    </pivotField>
    <pivotField compact="0" numFmtId="14" outline="0" showAll="0"/>
    <pivotField compact="0" outline="0" showAll="0"/>
    <pivotField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dataField="1" compact="0" numFmtId="44" outline="0" showAll="0"/>
    <pivotField dataField="1" compact="0" numFmtId="44" outline="0" showAll="0"/>
    <pivotField dataField="1" compact="0" numFmtId="165" outline="0" showAll="0"/>
  </pivotFields>
  <rowFields count="1">
    <field x="2"/>
  </rowFields>
  <rowItems count="2"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Total Value" fld="12" baseField="0" baseItem="0" numFmtId="44"/>
    <dataField name="Soma de Coupon Value" fld="11" baseField="0" baseItem="0" numFmtId="44"/>
    <dataField name="Soma de Valor total com desconto" fld="13" baseField="0" baseItem="0" numFmtId="165"/>
  </dataFields>
  <chartFormats count="6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F7F59-966B-4779-B1CF-77A3CED7A27B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numFmtId="165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D2F78-2117-4053-8A1F-8D0476986931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  <pivotField numFmtId="165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 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D61ED-2572-4458-9382-DAF537787410}" name="tbl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4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numFmtId="165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213073F-31C4-40CB-AA6A-96000FD7B146}" sourceName="Subscription Type">
  <pivotTables>
    <pivotTable tabId="3" name="tbl_anual_total"/>
    <pivotTable tabId="3" name="tbl_easeasonpass_total"/>
    <pivotTable tabId="3" name="Tabela dinâmica4"/>
  </pivotTables>
  <data>
    <tabular pivotCacheId="1761104777">
      <items count="3">
        <i x="1"/>
        <i x="0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FEC84E59-3D6F-48D3-9227-451B36F231B6}" sourceName="Plan">
  <pivotTables>
    <pivotTable tabId="3" name="Tabela dinâmica6"/>
  </pivotTables>
  <data>
    <tabular pivotCacheId="1761104777">
      <items count="3">
        <i x="1"/>
        <i x="2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19A35A1-7BB8-4269-AFD8-B07E7A562B38}" cache="SegmentaçãodeDados_Subscription_Type" caption="Subscription Type" style="SlicerStyleLight6 2" rowHeight="257175"/>
  <slicer name="Plan 1" xr10:uid="{A2504AE1-38C5-49B6-B1FD-6C962C6AC04F}" cache="SegmentaçãodeDados_Plan" caption="Plan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N296" totalsRowShown="0" dataDxfId="14">
  <autoFilter ref="A1:N296" xr:uid="{34E0E886-4200-4B36-97B3-63DB74FF40A0}"/>
  <tableColumns count="14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 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  <tableColumn id="14" xr3:uid="{42A64DA9-500F-4140-A800-DEAA49E73A29}" name="Valor total com desconto" dataDxfId="0" dataCellStyle="Moeda">
      <calculatedColumnFormula>Tabela1[[#This Row],[Total Value]]-Tabela1[[#This Row],[Coupon Value]]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F26" sqref="F2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N296"/>
  <sheetViews>
    <sheetView topLeftCell="E1" zoomScale="90" zoomScaleNormal="90" workbookViewId="0">
      <selection activeCell="F26" sqref="F2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29.42578125" defaultRowHeight="15" x14ac:dyDescent="0.25"/>
  <cols>
    <col min="1" max="7" width="19.7109375" customWidth="1"/>
    <col min="8" max="9" width="22.7109375" customWidth="1"/>
    <col min="10" max="10" width="19.7109375" customWidth="1"/>
    <col min="11" max="11" width="22.5703125" customWidth="1"/>
    <col min="12" max="13" width="19.7109375" customWidth="1"/>
    <col min="14" max="14" width="26" bestFit="1" customWidth="1"/>
  </cols>
  <sheetData>
    <row r="1" spans="1:14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311</v>
      </c>
      <c r="G1" s="9" t="s">
        <v>16</v>
      </c>
      <c r="H1" s="9" t="s">
        <v>309</v>
      </c>
      <c r="I1" s="9" t="s">
        <v>312</v>
      </c>
      <c r="J1" s="9" t="s">
        <v>30</v>
      </c>
      <c r="K1" s="9" t="s">
        <v>31</v>
      </c>
      <c r="L1" s="9" t="s">
        <v>32</v>
      </c>
      <c r="M1" s="9" t="s">
        <v>33</v>
      </c>
      <c r="N1" t="s">
        <v>324</v>
      </c>
    </row>
    <row r="2" spans="1:14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  <c r="N2" s="21">
        <f>Tabela1[[#This Row],[Total Value]]-Tabela1[[#This Row],[Coupon Value]]</f>
        <v>55</v>
      </c>
    </row>
    <row r="3" spans="1:14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310</v>
      </c>
      <c r="J3" s="8" t="s">
        <v>23</v>
      </c>
      <c r="K3" s="11">
        <v>0</v>
      </c>
      <c r="L3" s="11">
        <v>0</v>
      </c>
      <c r="M3" s="11">
        <v>5</v>
      </c>
      <c r="N3" s="21">
        <f>Tabela1[[#This Row],[Total Value]]-Tabela1[[#This Row],[Coupon Value]]</f>
        <v>5</v>
      </c>
    </row>
    <row r="4" spans="1:14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310</v>
      </c>
      <c r="J4" s="8" t="s">
        <v>19</v>
      </c>
      <c r="K4" s="11">
        <v>20</v>
      </c>
      <c r="L4" s="11">
        <v>10</v>
      </c>
      <c r="M4" s="11">
        <v>20</v>
      </c>
      <c r="N4" s="21">
        <f>Tabela1[[#This Row],[Total Value]]-Tabela1[[#This Row],[Coupon Value]]</f>
        <v>10</v>
      </c>
    </row>
    <row r="5" spans="1:14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  <c r="N5" s="21">
        <f>Tabela1[[#This Row],[Total Value]]-Tabela1[[#This Row],[Coupon Value]]</f>
        <v>59</v>
      </c>
    </row>
    <row r="6" spans="1:14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310</v>
      </c>
      <c r="J6" s="8" t="s">
        <v>23</v>
      </c>
      <c r="K6" s="11">
        <v>0</v>
      </c>
      <c r="L6" s="11">
        <v>1</v>
      </c>
      <c r="M6" s="11">
        <v>4</v>
      </c>
      <c r="N6" s="21">
        <f>Tabela1[[#This Row],[Total Value]]-Tabela1[[#This Row],[Coupon Value]]</f>
        <v>3</v>
      </c>
    </row>
    <row r="7" spans="1:14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310</v>
      </c>
      <c r="J7" s="8" t="s">
        <v>19</v>
      </c>
      <c r="K7" s="11">
        <v>20</v>
      </c>
      <c r="L7" s="11">
        <v>2</v>
      </c>
      <c r="M7" s="11">
        <v>28</v>
      </c>
      <c r="N7" s="21">
        <f>Tabela1[[#This Row],[Total Value]]-Tabela1[[#This Row],[Coupon Value]]</f>
        <v>26</v>
      </c>
    </row>
    <row r="8" spans="1:14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  <c r="N8" s="21">
        <f>Tabela1[[#This Row],[Total Value]]-Tabela1[[#This Row],[Coupon Value]]</f>
        <v>45</v>
      </c>
    </row>
    <row r="9" spans="1:14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310</v>
      </c>
      <c r="J9" s="8" t="s">
        <v>23</v>
      </c>
      <c r="K9" s="11">
        <v>0</v>
      </c>
      <c r="L9" s="11">
        <v>0</v>
      </c>
      <c r="M9" s="11">
        <v>5</v>
      </c>
      <c r="N9" s="21">
        <f>Tabela1[[#This Row],[Total Value]]-Tabela1[[#This Row],[Coupon Value]]</f>
        <v>5</v>
      </c>
    </row>
    <row r="10" spans="1:14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  <c r="N10" s="21">
        <f>Tabela1[[#This Row],[Total Value]]-Tabela1[[#This Row],[Coupon Value]]</f>
        <v>55</v>
      </c>
    </row>
    <row r="11" spans="1:14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310</v>
      </c>
      <c r="J11" s="8" t="s">
        <v>19</v>
      </c>
      <c r="K11" s="11">
        <v>20</v>
      </c>
      <c r="L11" s="11">
        <v>15</v>
      </c>
      <c r="M11" s="11">
        <v>15</v>
      </c>
      <c r="N11" s="21">
        <f>Tabela1[[#This Row],[Total Value]]-Tabela1[[#This Row],[Coupon Value]]</f>
        <v>0</v>
      </c>
    </row>
    <row r="12" spans="1:14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310</v>
      </c>
      <c r="J12" s="8" t="s">
        <v>23</v>
      </c>
      <c r="K12" s="11">
        <v>0</v>
      </c>
      <c r="L12" s="11">
        <v>1</v>
      </c>
      <c r="M12" s="11">
        <v>4</v>
      </c>
      <c r="N12" s="21">
        <f>Tabela1[[#This Row],[Total Value]]-Tabela1[[#This Row],[Coupon Value]]</f>
        <v>3</v>
      </c>
    </row>
    <row r="13" spans="1:14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  <c r="N13" s="21">
        <f>Tabela1[[#This Row],[Total Value]]-Tabela1[[#This Row],[Coupon Value]]</f>
        <v>25</v>
      </c>
    </row>
    <row r="14" spans="1:14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310</v>
      </c>
      <c r="J14" s="8" t="s">
        <v>19</v>
      </c>
      <c r="K14" s="11">
        <v>20</v>
      </c>
      <c r="L14" s="11">
        <v>10</v>
      </c>
      <c r="M14" s="11">
        <v>20</v>
      </c>
      <c r="N14" s="21">
        <f>Tabela1[[#This Row],[Total Value]]-Tabela1[[#This Row],[Coupon Value]]</f>
        <v>10</v>
      </c>
    </row>
    <row r="15" spans="1:14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310</v>
      </c>
      <c r="J15" s="8" t="s">
        <v>23</v>
      </c>
      <c r="K15" s="11">
        <v>0</v>
      </c>
      <c r="L15" s="11">
        <v>0</v>
      </c>
      <c r="M15" s="11">
        <v>5</v>
      </c>
      <c r="N15" s="21">
        <f>Tabela1[[#This Row],[Total Value]]-Tabela1[[#This Row],[Coupon Value]]</f>
        <v>5</v>
      </c>
    </row>
    <row r="16" spans="1:14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  <c r="N16" s="21">
        <f>Tabela1[[#This Row],[Total Value]]-Tabela1[[#This Row],[Coupon Value]]</f>
        <v>49</v>
      </c>
    </row>
    <row r="17" spans="1:14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310</v>
      </c>
      <c r="J17" s="8" t="s">
        <v>19</v>
      </c>
      <c r="K17" s="11">
        <v>20</v>
      </c>
      <c r="L17" s="11">
        <v>12</v>
      </c>
      <c r="M17" s="11">
        <v>18</v>
      </c>
      <c r="N17" s="21">
        <f>Tabela1[[#This Row],[Total Value]]-Tabela1[[#This Row],[Coupon Value]]</f>
        <v>6</v>
      </c>
    </row>
    <row r="18" spans="1:14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310</v>
      </c>
      <c r="J18" s="8" t="s">
        <v>23</v>
      </c>
      <c r="K18" s="11">
        <v>0</v>
      </c>
      <c r="L18" s="11">
        <v>2</v>
      </c>
      <c r="M18" s="11">
        <v>3</v>
      </c>
      <c r="N18" s="21">
        <f>Tabela1[[#This Row],[Total Value]]-Tabela1[[#This Row],[Coupon Value]]</f>
        <v>1</v>
      </c>
    </row>
    <row r="19" spans="1:14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  <c r="N19" s="21">
        <f>Tabela1[[#This Row],[Total Value]]-Tabela1[[#This Row],[Coupon Value]]</f>
        <v>51</v>
      </c>
    </row>
    <row r="20" spans="1:14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310</v>
      </c>
      <c r="J20" s="8" t="s">
        <v>19</v>
      </c>
      <c r="K20" s="11">
        <v>20</v>
      </c>
      <c r="L20" s="11">
        <v>5</v>
      </c>
      <c r="M20" s="11">
        <v>25</v>
      </c>
      <c r="N20" s="21">
        <f>Tabela1[[#This Row],[Total Value]]-Tabela1[[#This Row],[Coupon Value]]</f>
        <v>20</v>
      </c>
    </row>
    <row r="21" spans="1:14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310</v>
      </c>
      <c r="J21" s="8" t="s">
        <v>23</v>
      </c>
      <c r="K21" s="11">
        <v>0</v>
      </c>
      <c r="L21" s="11">
        <v>0</v>
      </c>
      <c r="M21" s="11">
        <v>5</v>
      </c>
      <c r="N21" s="21">
        <f>Tabela1[[#This Row],[Total Value]]-Tabela1[[#This Row],[Coupon Value]]</f>
        <v>5</v>
      </c>
    </row>
    <row r="22" spans="1:14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  <c r="N22" s="21">
        <f>Tabela1[[#This Row],[Total Value]]-Tabela1[[#This Row],[Coupon Value]]</f>
        <v>59</v>
      </c>
    </row>
    <row r="23" spans="1:14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310</v>
      </c>
      <c r="J23" s="8" t="s">
        <v>19</v>
      </c>
      <c r="K23" s="11">
        <v>20</v>
      </c>
      <c r="L23" s="11">
        <v>15</v>
      </c>
      <c r="M23" s="11">
        <v>15</v>
      </c>
      <c r="N23" s="21">
        <f>Tabela1[[#This Row],[Total Value]]-Tabela1[[#This Row],[Coupon Value]]</f>
        <v>0</v>
      </c>
    </row>
    <row r="24" spans="1:14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310</v>
      </c>
      <c r="J24" s="8" t="s">
        <v>23</v>
      </c>
      <c r="K24" s="11">
        <v>0</v>
      </c>
      <c r="L24" s="11">
        <v>1</v>
      </c>
      <c r="M24" s="11">
        <v>4</v>
      </c>
      <c r="N24" s="21">
        <f>Tabela1[[#This Row],[Total Value]]-Tabela1[[#This Row],[Coupon Value]]</f>
        <v>3</v>
      </c>
    </row>
    <row r="25" spans="1:14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  <c r="N25" s="21">
        <f>Tabela1[[#This Row],[Total Value]]-Tabela1[[#This Row],[Coupon Value]]</f>
        <v>25</v>
      </c>
    </row>
    <row r="26" spans="1:14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310</v>
      </c>
      <c r="J26" s="8" t="s">
        <v>19</v>
      </c>
      <c r="K26" s="11">
        <v>20</v>
      </c>
      <c r="L26" s="11">
        <v>10</v>
      </c>
      <c r="M26" s="11">
        <v>20</v>
      </c>
      <c r="N26" s="21">
        <f>Tabela1[[#This Row],[Total Value]]-Tabela1[[#This Row],[Coupon Value]]</f>
        <v>10</v>
      </c>
    </row>
    <row r="27" spans="1:14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310</v>
      </c>
      <c r="J27" s="8" t="s">
        <v>23</v>
      </c>
      <c r="K27" s="11">
        <v>0</v>
      </c>
      <c r="L27" s="11">
        <v>0</v>
      </c>
      <c r="M27" s="11">
        <v>5</v>
      </c>
      <c r="N27" s="21">
        <f>Tabela1[[#This Row],[Total Value]]-Tabela1[[#This Row],[Coupon Value]]</f>
        <v>5</v>
      </c>
    </row>
    <row r="28" spans="1:14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  <c r="N28" s="21">
        <f>Tabela1[[#This Row],[Total Value]]-Tabela1[[#This Row],[Coupon Value]]</f>
        <v>55</v>
      </c>
    </row>
    <row r="29" spans="1:14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310</v>
      </c>
      <c r="J29" s="8" t="s">
        <v>19</v>
      </c>
      <c r="K29" s="11">
        <v>20</v>
      </c>
      <c r="L29" s="11">
        <v>15</v>
      </c>
      <c r="M29" s="11">
        <v>15</v>
      </c>
      <c r="N29" s="21">
        <f>Tabela1[[#This Row],[Total Value]]-Tabela1[[#This Row],[Coupon Value]]</f>
        <v>0</v>
      </c>
    </row>
    <row r="30" spans="1:14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310</v>
      </c>
      <c r="J30" s="8" t="s">
        <v>23</v>
      </c>
      <c r="K30" s="11">
        <v>0</v>
      </c>
      <c r="L30" s="11">
        <v>1</v>
      </c>
      <c r="M30" s="11">
        <v>4</v>
      </c>
      <c r="N30" s="21">
        <f>Tabela1[[#This Row],[Total Value]]-Tabela1[[#This Row],[Coupon Value]]</f>
        <v>3</v>
      </c>
    </row>
    <row r="31" spans="1:14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  <c r="N31" s="21">
        <f>Tabela1[[#This Row],[Total Value]]-Tabela1[[#This Row],[Coupon Value]]</f>
        <v>51</v>
      </c>
    </row>
    <row r="32" spans="1:14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310</v>
      </c>
      <c r="J32" s="8" t="s">
        <v>19</v>
      </c>
      <c r="K32" s="11">
        <v>20</v>
      </c>
      <c r="L32" s="11">
        <v>10</v>
      </c>
      <c r="M32" s="11">
        <v>20</v>
      </c>
      <c r="N32" s="21">
        <f>Tabela1[[#This Row],[Total Value]]-Tabela1[[#This Row],[Coupon Value]]</f>
        <v>10</v>
      </c>
    </row>
    <row r="33" spans="1:14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310</v>
      </c>
      <c r="J33" s="8" t="s">
        <v>23</v>
      </c>
      <c r="K33" s="11">
        <v>0</v>
      </c>
      <c r="L33" s="11">
        <v>0</v>
      </c>
      <c r="M33" s="11">
        <v>5</v>
      </c>
      <c r="N33" s="21">
        <f>Tabela1[[#This Row],[Total Value]]-Tabela1[[#This Row],[Coupon Value]]</f>
        <v>5</v>
      </c>
    </row>
    <row r="34" spans="1:14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  <c r="N34" s="21">
        <f>Tabela1[[#This Row],[Total Value]]-Tabela1[[#This Row],[Coupon Value]]</f>
        <v>59</v>
      </c>
    </row>
    <row r="35" spans="1:14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310</v>
      </c>
      <c r="J35" s="8" t="s">
        <v>19</v>
      </c>
      <c r="K35" s="11">
        <v>20</v>
      </c>
      <c r="L35" s="11">
        <v>15</v>
      </c>
      <c r="M35" s="11">
        <v>15</v>
      </c>
      <c r="N35" s="21">
        <f>Tabela1[[#This Row],[Total Value]]-Tabela1[[#This Row],[Coupon Value]]</f>
        <v>0</v>
      </c>
    </row>
    <row r="36" spans="1:14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310</v>
      </c>
      <c r="J36" s="8" t="s">
        <v>23</v>
      </c>
      <c r="K36" s="11">
        <v>0</v>
      </c>
      <c r="L36" s="11">
        <v>1</v>
      </c>
      <c r="M36" s="11">
        <v>4</v>
      </c>
      <c r="N36" s="21">
        <f>Tabela1[[#This Row],[Total Value]]-Tabela1[[#This Row],[Coupon Value]]</f>
        <v>3</v>
      </c>
    </row>
    <row r="37" spans="1:14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310</v>
      </c>
      <c r="J37" s="8" t="s">
        <v>23</v>
      </c>
      <c r="K37" s="11">
        <v>0</v>
      </c>
      <c r="L37" s="11">
        <v>0</v>
      </c>
      <c r="M37" s="11">
        <v>5</v>
      </c>
      <c r="N37" s="21">
        <f>Tabela1[[#This Row],[Total Value]]-Tabela1[[#This Row],[Coupon Value]]</f>
        <v>5</v>
      </c>
    </row>
    <row r="38" spans="1:14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  <c r="N38" s="21">
        <f>Tabela1[[#This Row],[Total Value]]-Tabela1[[#This Row],[Coupon Value]]</f>
        <v>51</v>
      </c>
    </row>
    <row r="39" spans="1:14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310</v>
      </c>
      <c r="J39" s="8" t="s">
        <v>19</v>
      </c>
      <c r="K39" s="11">
        <v>20</v>
      </c>
      <c r="L39" s="11">
        <v>10</v>
      </c>
      <c r="M39" s="11">
        <v>20</v>
      </c>
      <c r="N39" s="21">
        <f>Tabela1[[#This Row],[Total Value]]-Tabela1[[#This Row],[Coupon Value]]</f>
        <v>10</v>
      </c>
    </row>
    <row r="40" spans="1:14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310</v>
      </c>
      <c r="J40" s="8" t="s">
        <v>23</v>
      </c>
      <c r="K40" s="11">
        <v>0</v>
      </c>
      <c r="L40" s="11">
        <v>1</v>
      </c>
      <c r="M40" s="11">
        <v>4</v>
      </c>
      <c r="N40" s="21">
        <f>Tabela1[[#This Row],[Total Value]]-Tabela1[[#This Row],[Coupon Value]]</f>
        <v>3</v>
      </c>
    </row>
    <row r="41" spans="1:14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  <c r="N41" s="21">
        <f>Tabela1[[#This Row],[Total Value]]-Tabela1[[#This Row],[Coupon Value]]</f>
        <v>35</v>
      </c>
    </row>
    <row r="42" spans="1:14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310</v>
      </c>
      <c r="J42" s="8" t="s">
        <v>19</v>
      </c>
      <c r="K42" s="11">
        <v>20</v>
      </c>
      <c r="L42" s="11">
        <v>5</v>
      </c>
      <c r="M42" s="11">
        <v>25</v>
      </c>
      <c r="N42" s="21">
        <f>Tabela1[[#This Row],[Total Value]]-Tabela1[[#This Row],[Coupon Value]]</f>
        <v>20</v>
      </c>
    </row>
    <row r="43" spans="1:14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310</v>
      </c>
      <c r="J43" s="8" t="s">
        <v>23</v>
      </c>
      <c r="K43" s="11">
        <v>0</v>
      </c>
      <c r="L43" s="11">
        <v>0</v>
      </c>
      <c r="M43" s="11">
        <v>5</v>
      </c>
      <c r="N43" s="21">
        <f>Tabela1[[#This Row],[Total Value]]-Tabela1[[#This Row],[Coupon Value]]</f>
        <v>5</v>
      </c>
    </row>
    <row r="44" spans="1:14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  <c r="N44" s="21">
        <f>Tabela1[[#This Row],[Total Value]]-Tabela1[[#This Row],[Coupon Value]]</f>
        <v>25</v>
      </c>
    </row>
    <row r="45" spans="1:14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310</v>
      </c>
      <c r="J45" s="8" t="s">
        <v>19</v>
      </c>
      <c r="K45" s="11">
        <v>20</v>
      </c>
      <c r="L45" s="11">
        <v>12</v>
      </c>
      <c r="M45" s="11">
        <v>18</v>
      </c>
      <c r="N45" s="21">
        <f>Tabela1[[#This Row],[Total Value]]-Tabela1[[#This Row],[Coupon Value]]</f>
        <v>6</v>
      </c>
    </row>
    <row r="46" spans="1:14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310</v>
      </c>
      <c r="J46" s="8" t="s">
        <v>23</v>
      </c>
      <c r="K46" s="11">
        <v>0</v>
      </c>
      <c r="L46" s="11">
        <v>2</v>
      </c>
      <c r="M46" s="11">
        <v>3</v>
      </c>
      <c r="N46" s="21">
        <f>Tabela1[[#This Row],[Total Value]]-Tabela1[[#This Row],[Coupon Value]]</f>
        <v>1</v>
      </c>
    </row>
    <row r="47" spans="1:14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  <c r="N47" s="21">
        <f>Tabela1[[#This Row],[Total Value]]-Tabela1[[#This Row],[Coupon Value]]</f>
        <v>55</v>
      </c>
    </row>
    <row r="48" spans="1:14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310</v>
      </c>
      <c r="J48" s="8" t="s">
        <v>19</v>
      </c>
      <c r="K48" s="11">
        <v>20</v>
      </c>
      <c r="L48" s="11">
        <v>10</v>
      </c>
      <c r="M48" s="11">
        <v>20</v>
      </c>
      <c r="N48" s="21">
        <f>Tabela1[[#This Row],[Total Value]]-Tabela1[[#This Row],[Coupon Value]]</f>
        <v>10</v>
      </c>
    </row>
    <row r="49" spans="1:14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310</v>
      </c>
      <c r="J49" s="8" t="s">
        <v>23</v>
      </c>
      <c r="K49" s="11">
        <v>0</v>
      </c>
      <c r="L49" s="11">
        <v>0</v>
      </c>
      <c r="M49" s="11">
        <v>5</v>
      </c>
      <c r="N49" s="21">
        <f>Tabela1[[#This Row],[Total Value]]-Tabela1[[#This Row],[Coupon Value]]</f>
        <v>5</v>
      </c>
    </row>
    <row r="50" spans="1:14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  <c r="N50" s="21">
        <f>Tabela1[[#This Row],[Total Value]]-Tabela1[[#This Row],[Coupon Value]]</f>
        <v>59</v>
      </c>
    </row>
    <row r="51" spans="1:14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310</v>
      </c>
      <c r="J51" s="8" t="s">
        <v>19</v>
      </c>
      <c r="K51" s="11">
        <v>20</v>
      </c>
      <c r="L51" s="11">
        <v>15</v>
      </c>
      <c r="M51" s="11">
        <v>15</v>
      </c>
      <c r="N51" s="21">
        <f>Tabela1[[#This Row],[Total Value]]-Tabela1[[#This Row],[Coupon Value]]</f>
        <v>0</v>
      </c>
    </row>
    <row r="52" spans="1:14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310</v>
      </c>
      <c r="J52" s="8" t="s">
        <v>23</v>
      </c>
      <c r="K52" s="11">
        <v>0</v>
      </c>
      <c r="L52" s="11">
        <v>1</v>
      </c>
      <c r="M52" s="11">
        <v>4</v>
      </c>
      <c r="N52" s="21">
        <f>Tabela1[[#This Row],[Total Value]]-Tabela1[[#This Row],[Coupon Value]]</f>
        <v>3</v>
      </c>
    </row>
    <row r="53" spans="1:14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  <c r="N53" s="21">
        <f>Tabela1[[#This Row],[Total Value]]-Tabela1[[#This Row],[Coupon Value]]</f>
        <v>51</v>
      </c>
    </row>
    <row r="54" spans="1:14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310</v>
      </c>
      <c r="J54" s="8" t="s">
        <v>19</v>
      </c>
      <c r="K54" s="11">
        <v>20</v>
      </c>
      <c r="L54" s="11">
        <v>10</v>
      </c>
      <c r="M54" s="11">
        <v>20</v>
      </c>
      <c r="N54" s="21">
        <f>Tabela1[[#This Row],[Total Value]]-Tabela1[[#This Row],[Coupon Value]]</f>
        <v>10</v>
      </c>
    </row>
    <row r="55" spans="1:14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310</v>
      </c>
      <c r="J55" s="8" t="s">
        <v>23</v>
      </c>
      <c r="K55" s="11">
        <v>0</v>
      </c>
      <c r="L55" s="11">
        <v>0</v>
      </c>
      <c r="M55" s="11">
        <v>5</v>
      </c>
      <c r="N55" s="21">
        <f>Tabela1[[#This Row],[Total Value]]-Tabela1[[#This Row],[Coupon Value]]</f>
        <v>5</v>
      </c>
    </row>
    <row r="56" spans="1:14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  <c r="N56" s="21">
        <f>Tabela1[[#This Row],[Total Value]]-Tabela1[[#This Row],[Coupon Value]]</f>
        <v>25</v>
      </c>
    </row>
    <row r="57" spans="1:14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310</v>
      </c>
      <c r="J57" s="8" t="s">
        <v>19</v>
      </c>
      <c r="K57" s="11">
        <v>20</v>
      </c>
      <c r="L57" s="11">
        <v>15</v>
      </c>
      <c r="M57" s="11">
        <v>15</v>
      </c>
      <c r="N57" s="21">
        <f>Tabela1[[#This Row],[Total Value]]-Tabela1[[#This Row],[Coupon Value]]</f>
        <v>0</v>
      </c>
    </row>
    <row r="58" spans="1:14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310</v>
      </c>
      <c r="J58" s="8" t="s">
        <v>23</v>
      </c>
      <c r="K58" s="11">
        <v>0</v>
      </c>
      <c r="L58" s="11">
        <v>1</v>
      </c>
      <c r="M58" s="11">
        <v>4</v>
      </c>
      <c r="N58" s="21">
        <f>Tabela1[[#This Row],[Total Value]]-Tabela1[[#This Row],[Coupon Value]]</f>
        <v>3</v>
      </c>
    </row>
    <row r="59" spans="1:14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  <c r="N59" s="21">
        <f>Tabela1[[#This Row],[Total Value]]-Tabela1[[#This Row],[Coupon Value]]</f>
        <v>59</v>
      </c>
    </row>
    <row r="60" spans="1:14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310</v>
      </c>
      <c r="J60" s="8" t="s">
        <v>19</v>
      </c>
      <c r="K60" s="11">
        <v>20</v>
      </c>
      <c r="L60" s="11">
        <v>10</v>
      </c>
      <c r="M60" s="11">
        <v>20</v>
      </c>
      <c r="N60" s="21">
        <f>Tabela1[[#This Row],[Total Value]]-Tabela1[[#This Row],[Coupon Value]]</f>
        <v>10</v>
      </c>
    </row>
    <row r="61" spans="1:14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310</v>
      </c>
      <c r="J61" s="8" t="s">
        <v>23</v>
      </c>
      <c r="K61" s="11">
        <v>0</v>
      </c>
      <c r="L61" s="11">
        <v>0</v>
      </c>
      <c r="M61" s="11">
        <v>5</v>
      </c>
      <c r="N61" s="21">
        <f>Tabela1[[#This Row],[Total Value]]-Tabela1[[#This Row],[Coupon Value]]</f>
        <v>5</v>
      </c>
    </row>
    <row r="62" spans="1:14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  <c r="N62" s="21">
        <f>Tabela1[[#This Row],[Total Value]]-Tabela1[[#This Row],[Coupon Value]]</f>
        <v>55</v>
      </c>
    </row>
    <row r="63" spans="1:14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310</v>
      </c>
      <c r="J63" s="8" t="s">
        <v>19</v>
      </c>
      <c r="K63" s="11">
        <v>20</v>
      </c>
      <c r="L63" s="11">
        <v>15</v>
      </c>
      <c r="M63" s="11">
        <v>15</v>
      </c>
      <c r="N63" s="21">
        <f>Tabela1[[#This Row],[Total Value]]-Tabela1[[#This Row],[Coupon Value]]</f>
        <v>0</v>
      </c>
    </row>
    <row r="64" spans="1:14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310</v>
      </c>
      <c r="J64" s="8" t="s">
        <v>23</v>
      </c>
      <c r="K64" s="11">
        <v>0</v>
      </c>
      <c r="L64" s="11">
        <v>1</v>
      </c>
      <c r="M64" s="11">
        <v>4</v>
      </c>
      <c r="N64" s="21">
        <f>Tabela1[[#This Row],[Total Value]]-Tabela1[[#This Row],[Coupon Value]]</f>
        <v>3</v>
      </c>
    </row>
    <row r="65" spans="1:14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  <c r="N65" s="21">
        <f>Tabela1[[#This Row],[Total Value]]-Tabela1[[#This Row],[Coupon Value]]</f>
        <v>25</v>
      </c>
    </row>
    <row r="66" spans="1:14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310</v>
      </c>
      <c r="J66" s="8" t="s">
        <v>19</v>
      </c>
      <c r="K66" s="11">
        <v>20</v>
      </c>
      <c r="L66" s="11">
        <v>5</v>
      </c>
      <c r="M66" s="11">
        <v>25</v>
      </c>
      <c r="N66" s="21">
        <f>Tabela1[[#This Row],[Total Value]]-Tabela1[[#This Row],[Coupon Value]]</f>
        <v>20</v>
      </c>
    </row>
    <row r="67" spans="1:14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310</v>
      </c>
      <c r="J67" s="8" t="s">
        <v>23</v>
      </c>
      <c r="K67" s="11">
        <v>0</v>
      </c>
      <c r="L67" s="11">
        <v>0</v>
      </c>
      <c r="M67" s="11">
        <v>5</v>
      </c>
      <c r="N67" s="21">
        <f>Tabela1[[#This Row],[Total Value]]-Tabela1[[#This Row],[Coupon Value]]</f>
        <v>5</v>
      </c>
    </row>
    <row r="68" spans="1:14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  <c r="N68" s="21">
        <f>Tabela1[[#This Row],[Total Value]]-Tabela1[[#This Row],[Coupon Value]]</f>
        <v>51</v>
      </c>
    </row>
    <row r="69" spans="1:14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310</v>
      </c>
      <c r="J69" s="8" t="s">
        <v>19</v>
      </c>
      <c r="K69" s="11">
        <v>20</v>
      </c>
      <c r="L69" s="11">
        <v>10</v>
      </c>
      <c r="M69" s="11">
        <v>20</v>
      </c>
      <c r="N69" s="21">
        <f>Tabela1[[#This Row],[Total Value]]-Tabela1[[#This Row],[Coupon Value]]</f>
        <v>10</v>
      </c>
    </row>
    <row r="70" spans="1:14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310</v>
      </c>
      <c r="J70" s="8" t="s">
        <v>23</v>
      </c>
      <c r="K70" s="11">
        <v>0</v>
      </c>
      <c r="L70" s="11">
        <v>1</v>
      </c>
      <c r="M70" s="11">
        <v>4</v>
      </c>
      <c r="N70" s="21">
        <f>Tabela1[[#This Row],[Total Value]]-Tabela1[[#This Row],[Coupon Value]]</f>
        <v>3</v>
      </c>
    </row>
    <row r="71" spans="1:14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  <c r="N71" s="21">
        <f>Tabela1[[#This Row],[Total Value]]-Tabela1[[#This Row],[Coupon Value]]</f>
        <v>35</v>
      </c>
    </row>
    <row r="72" spans="1:14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310</v>
      </c>
      <c r="J72" s="8" t="s">
        <v>19</v>
      </c>
      <c r="K72" s="11">
        <v>20</v>
      </c>
      <c r="L72" s="11">
        <v>5</v>
      </c>
      <c r="M72" s="11">
        <v>25</v>
      </c>
      <c r="N72" s="21">
        <f>Tabela1[[#This Row],[Total Value]]-Tabela1[[#This Row],[Coupon Value]]</f>
        <v>20</v>
      </c>
    </row>
    <row r="73" spans="1:14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310</v>
      </c>
      <c r="J73" s="8" t="s">
        <v>23</v>
      </c>
      <c r="K73" s="11">
        <v>0</v>
      </c>
      <c r="L73" s="11">
        <v>0</v>
      </c>
      <c r="M73" s="11">
        <v>5</v>
      </c>
      <c r="N73" s="21">
        <f>Tabela1[[#This Row],[Total Value]]-Tabela1[[#This Row],[Coupon Value]]</f>
        <v>5</v>
      </c>
    </row>
    <row r="74" spans="1:14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  <c r="N74" s="21">
        <f>Tabela1[[#This Row],[Total Value]]-Tabela1[[#This Row],[Coupon Value]]</f>
        <v>25</v>
      </c>
    </row>
    <row r="75" spans="1:14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310</v>
      </c>
      <c r="J75" s="8" t="s">
        <v>19</v>
      </c>
      <c r="K75" s="11">
        <v>20</v>
      </c>
      <c r="L75" s="11">
        <v>12</v>
      </c>
      <c r="M75" s="11">
        <v>18</v>
      </c>
      <c r="N75" s="21">
        <f>Tabela1[[#This Row],[Total Value]]-Tabela1[[#This Row],[Coupon Value]]</f>
        <v>6</v>
      </c>
    </row>
    <row r="76" spans="1:14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310</v>
      </c>
      <c r="J76" s="8" t="s">
        <v>23</v>
      </c>
      <c r="K76" s="11">
        <v>0</v>
      </c>
      <c r="L76" s="11">
        <v>2</v>
      </c>
      <c r="M76" s="11">
        <v>3</v>
      </c>
      <c r="N76" s="21">
        <f>Tabela1[[#This Row],[Total Value]]-Tabela1[[#This Row],[Coupon Value]]</f>
        <v>1</v>
      </c>
    </row>
    <row r="77" spans="1:14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  <c r="N77" s="21">
        <f>Tabela1[[#This Row],[Total Value]]-Tabela1[[#This Row],[Coupon Value]]</f>
        <v>55</v>
      </c>
    </row>
    <row r="78" spans="1:14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310</v>
      </c>
      <c r="J78" s="8" t="s">
        <v>19</v>
      </c>
      <c r="K78" s="11">
        <v>20</v>
      </c>
      <c r="L78" s="11">
        <v>10</v>
      </c>
      <c r="M78" s="11">
        <v>20</v>
      </c>
      <c r="N78" s="21">
        <f>Tabela1[[#This Row],[Total Value]]-Tabela1[[#This Row],[Coupon Value]]</f>
        <v>10</v>
      </c>
    </row>
    <row r="79" spans="1:14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310</v>
      </c>
      <c r="J79" s="8" t="s">
        <v>23</v>
      </c>
      <c r="K79" s="11">
        <v>0</v>
      </c>
      <c r="L79" s="11">
        <v>0</v>
      </c>
      <c r="M79" s="11">
        <v>5</v>
      </c>
      <c r="N79" s="21">
        <f>Tabela1[[#This Row],[Total Value]]-Tabela1[[#This Row],[Coupon Value]]</f>
        <v>5</v>
      </c>
    </row>
    <row r="80" spans="1:14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  <c r="N80" s="21">
        <f>Tabela1[[#This Row],[Total Value]]-Tabela1[[#This Row],[Coupon Value]]</f>
        <v>59</v>
      </c>
    </row>
    <row r="81" spans="1:14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310</v>
      </c>
      <c r="J81" s="8" t="s">
        <v>19</v>
      </c>
      <c r="K81" s="11">
        <v>20</v>
      </c>
      <c r="L81" s="11">
        <v>15</v>
      </c>
      <c r="M81" s="11">
        <v>15</v>
      </c>
      <c r="N81" s="21">
        <f>Tabela1[[#This Row],[Total Value]]-Tabela1[[#This Row],[Coupon Value]]</f>
        <v>0</v>
      </c>
    </row>
    <row r="82" spans="1:14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310</v>
      </c>
      <c r="J82" s="8" t="s">
        <v>23</v>
      </c>
      <c r="K82" s="11">
        <v>0</v>
      </c>
      <c r="L82" s="11">
        <v>1</v>
      </c>
      <c r="M82" s="11">
        <v>4</v>
      </c>
      <c r="N82" s="21">
        <f>Tabela1[[#This Row],[Total Value]]-Tabela1[[#This Row],[Coupon Value]]</f>
        <v>3</v>
      </c>
    </row>
    <row r="83" spans="1:14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  <c r="N83" s="21">
        <f>Tabela1[[#This Row],[Total Value]]-Tabela1[[#This Row],[Coupon Value]]</f>
        <v>51</v>
      </c>
    </row>
    <row r="84" spans="1:14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310</v>
      </c>
      <c r="J84" s="8" t="s">
        <v>19</v>
      </c>
      <c r="K84" s="11">
        <v>20</v>
      </c>
      <c r="L84" s="11">
        <v>10</v>
      </c>
      <c r="M84" s="11">
        <v>20</v>
      </c>
      <c r="N84" s="21">
        <f>Tabela1[[#This Row],[Total Value]]-Tabela1[[#This Row],[Coupon Value]]</f>
        <v>10</v>
      </c>
    </row>
    <row r="85" spans="1:14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310</v>
      </c>
      <c r="J85" s="8" t="s">
        <v>23</v>
      </c>
      <c r="K85" s="11">
        <v>0</v>
      </c>
      <c r="L85" s="11">
        <v>0</v>
      </c>
      <c r="M85" s="11">
        <v>5</v>
      </c>
      <c r="N85" s="21">
        <f>Tabela1[[#This Row],[Total Value]]-Tabela1[[#This Row],[Coupon Value]]</f>
        <v>5</v>
      </c>
    </row>
    <row r="86" spans="1:14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  <c r="N86" s="21">
        <f>Tabela1[[#This Row],[Total Value]]-Tabela1[[#This Row],[Coupon Value]]</f>
        <v>25</v>
      </c>
    </row>
    <row r="87" spans="1:14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310</v>
      </c>
      <c r="J87" s="8" t="s">
        <v>19</v>
      </c>
      <c r="K87" s="11">
        <v>20</v>
      </c>
      <c r="L87" s="11">
        <v>15</v>
      </c>
      <c r="M87" s="11">
        <v>15</v>
      </c>
      <c r="N87" s="21">
        <f>Tabela1[[#This Row],[Total Value]]-Tabela1[[#This Row],[Coupon Value]]</f>
        <v>0</v>
      </c>
    </row>
    <row r="88" spans="1:14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310</v>
      </c>
      <c r="J88" s="8" t="s">
        <v>23</v>
      </c>
      <c r="K88" s="11">
        <v>0</v>
      </c>
      <c r="L88" s="11">
        <v>1</v>
      </c>
      <c r="M88" s="11">
        <v>4</v>
      </c>
      <c r="N88" s="21">
        <f>Tabela1[[#This Row],[Total Value]]-Tabela1[[#This Row],[Coupon Value]]</f>
        <v>3</v>
      </c>
    </row>
    <row r="89" spans="1:14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  <c r="N89" s="21">
        <f>Tabela1[[#This Row],[Total Value]]-Tabela1[[#This Row],[Coupon Value]]</f>
        <v>59</v>
      </c>
    </row>
    <row r="90" spans="1:14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310</v>
      </c>
      <c r="J90" s="8" t="s">
        <v>19</v>
      </c>
      <c r="K90" s="11">
        <v>20</v>
      </c>
      <c r="L90" s="11">
        <v>10</v>
      </c>
      <c r="M90" s="11">
        <v>20</v>
      </c>
      <c r="N90" s="21">
        <f>Tabela1[[#This Row],[Total Value]]-Tabela1[[#This Row],[Coupon Value]]</f>
        <v>10</v>
      </c>
    </row>
    <row r="91" spans="1:14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310</v>
      </c>
      <c r="J91" s="8" t="s">
        <v>23</v>
      </c>
      <c r="K91" s="11">
        <v>0</v>
      </c>
      <c r="L91" s="11">
        <v>0</v>
      </c>
      <c r="M91" s="11">
        <v>5</v>
      </c>
      <c r="N91" s="21">
        <f>Tabela1[[#This Row],[Total Value]]-Tabela1[[#This Row],[Coupon Value]]</f>
        <v>5</v>
      </c>
    </row>
    <row r="92" spans="1:14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  <c r="N92" s="21">
        <f>Tabela1[[#This Row],[Total Value]]-Tabela1[[#This Row],[Coupon Value]]</f>
        <v>55</v>
      </c>
    </row>
    <row r="93" spans="1:14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310</v>
      </c>
      <c r="J93" s="8" t="s">
        <v>19</v>
      </c>
      <c r="K93" s="11">
        <v>20</v>
      </c>
      <c r="L93" s="11">
        <v>15</v>
      </c>
      <c r="M93" s="11">
        <v>15</v>
      </c>
      <c r="N93" s="21">
        <f>Tabela1[[#This Row],[Total Value]]-Tabela1[[#This Row],[Coupon Value]]</f>
        <v>0</v>
      </c>
    </row>
    <row r="94" spans="1:14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310</v>
      </c>
      <c r="J94" s="8" t="s">
        <v>23</v>
      </c>
      <c r="K94" s="11">
        <v>0</v>
      </c>
      <c r="L94" s="11">
        <v>1</v>
      </c>
      <c r="M94" s="11">
        <v>4</v>
      </c>
      <c r="N94" s="21">
        <f>Tabela1[[#This Row],[Total Value]]-Tabela1[[#This Row],[Coupon Value]]</f>
        <v>3</v>
      </c>
    </row>
    <row r="95" spans="1:14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  <c r="N95" s="21">
        <f>Tabela1[[#This Row],[Total Value]]-Tabela1[[#This Row],[Coupon Value]]</f>
        <v>25</v>
      </c>
    </row>
    <row r="96" spans="1:14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310</v>
      </c>
      <c r="J96" s="8" t="s">
        <v>19</v>
      </c>
      <c r="K96" s="11">
        <v>20</v>
      </c>
      <c r="L96" s="11">
        <v>15</v>
      </c>
      <c r="M96" s="11">
        <v>15</v>
      </c>
      <c r="N96" s="21">
        <f>Tabela1[[#This Row],[Total Value]]-Tabela1[[#This Row],[Coupon Value]]</f>
        <v>0</v>
      </c>
    </row>
    <row r="97" spans="1:14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310</v>
      </c>
      <c r="J97" s="8" t="s">
        <v>23</v>
      </c>
      <c r="K97" s="11">
        <v>0</v>
      </c>
      <c r="L97" s="11">
        <v>0</v>
      </c>
      <c r="M97" s="11">
        <v>5</v>
      </c>
      <c r="N97" s="21">
        <f>Tabela1[[#This Row],[Total Value]]-Tabela1[[#This Row],[Coupon Value]]</f>
        <v>5</v>
      </c>
    </row>
    <row r="98" spans="1:14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  <c r="N98" s="21">
        <f>Tabela1[[#This Row],[Total Value]]-Tabela1[[#This Row],[Coupon Value]]</f>
        <v>51</v>
      </c>
    </row>
    <row r="99" spans="1:14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310</v>
      </c>
      <c r="J99" s="8" t="s">
        <v>19</v>
      </c>
      <c r="K99" s="11">
        <v>20</v>
      </c>
      <c r="L99" s="11">
        <v>10</v>
      </c>
      <c r="M99" s="11">
        <v>20</v>
      </c>
      <c r="N99" s="21">
        <f>Tabela1[[#This Row],[Total Value]]-Tabela1[[#This Row],[Coupon Value]]</f>
        <v>10</v>
      </c>
    </row>
    <row r="100" spans="1:14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310</v>
      </c>
      <c r="J100" s="8" t="s">
        <v>23</v>
      </c>
      <c r="K100" s="11">
        <v>0</v>
      </c>
      <c r="L100" s="11">
        <v>1</v>
      </c>
      <c r="M100" s="11">
        <v>4</v>
      </c>
      <c r="N100" s="21">
        <f>Tabela1[[#This Row],[Total Value]]-Tabela1[[#This Row],[Coupon Value]]</f>
        <v>3</v>
      </c>
    </row>
    <row r="101" spans="1:14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  <c r="N101" s="21">
        <f>Tabela1[[#This Row],[Total Value]]-Tabela1[[#This Row],[Coupon Value]]</f>
        <v>35</v>
      </c>
    </row>
    <row r="102" spans="1:14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310</v>
      </c>
      <c r="J102" s="8" t="s">
        <v>19</v>
      </c>
      <c r="K102" s="11">
        <v>20</v>
      </c>
      <c r="L102" s="11">
        <v>5</v>
      </c>
      <c r="M102" s="11">
        <v>25</v>
      </c>
      <c r="N102" s="21">
        <f>Tabela1[[#This Row],[Total Value]]-Tabela1[[#This Row],[Coupon Value]]</f>
        <v>20</v>
      </c>
    </row>
    <row r="103" spans="1:14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310</v>
      </c>
      <c r="J103" s="8" t="s">
        <v>23</v>
      </c>
      <c r="K103" s="11">
        <v>0</v>
      </c>
      <c r="L103" s="11">
        <v>0</v>
      </c>
      <c r="M103" s="11">
        <v>5</v>
      </c>
      <c r="N103" s="21">
        <f>Tabela1[[#This Row],[Total Value]]-Tabela1[[#This Row],[Coupon Value]]</f>
        <v>5</v>
      </c>
    </row>
    <row r="104" spans="1:14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  <c r="N104" s="21">
        <f>Tabela1[[#This Row],[Total Value]]-Tabela1[[#This Row],[Coupon Value]]</f>
        <v>25</v>
      </c>
    </row>
    <row r="105" spans="1:14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310</v>
      </c>
      <c r="J105" s="8" t="s">
        <v>19</v>
      </c>
      <c r="K105" s="11">
        <v>20</v>
      </c>
      <c r="L105" s="11">
        <v>12</v>
      </c>
      <c r="M105" s="11">
        <v>18</v>
      </c>
      <c r="N105" s="21">
        <f>Tabela1[[#This Row],[Total Value]]-Tabela1[[#This Row],[Coupon Value]]</f>
        <v>6</v>
      </c>
    </row>
    <row r="106" spans="1:14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310</v>
      </c>
      <c r="J106" s="8" t="s">
        <v>23</v>
      </c>
      <c r="K106" s="11">
        <v>0</v>
      </c>
      <c r="L106" s="11">
        <v>2</v>
      </c>
      <c r="M106" s="11">
        <v>3</v>
      </c>
      <c r="N106" s="21">
        <f>Tabela1[[#This Row],[Total Value]]-Tabela1[[#This Row],[Coupon Value]]</f>
        <v>1</v>
      </c>
    </row>
    <row r="107" spans="1:14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310</v>
      </c>
      <c r="J107" s="8" t="s">
        <v>23</v>
      </c>
      <c r="K107" s="11">
        <v>0</v>
      </c>
      <c r="L107" s="11">
        <v>0</v>
      </c>
      <c r="M107" s="11">
        <v>5</v>
      </c>
      <c r="N107" s="21">
        <f>Tabela1[[#This Row],[Total Value]]-Tabela1[[#This Row],[Coupon Value]]</f>
        <v>5</v>
      </c>
    </row>
    <row r="108" spans="1:14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  <c r="N108" s="21">
        <f>Tabela1[[#This Row],[Total Value]]-Tabela1[[#This Row],[Coupon Value]]</f>
        <v>51</v>
      </c>
    </row>
    <row r="109" spans="1:14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310</v>
      </c>
      <c r="J109" s="8" t="s">
        <v>19</v>
      </c>
      <c r="K109" s="11">
        <v>20</v>
      </c>
      <c r="L109" s="11">
        <v>10</v>
      </c>
      <c r="M109" s="11">
        <v>20</v>
      </c>
      <c r="N109" s="21">
        <f>Tabela1[[#This Row],[Total Value]]-Tabela1[[#This Row],[Coupon Value]]</f>
        <v>10</v>
      </c>
    </row>
    <row r="110" spans="1:14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310</v>
      </c>
      <c r="J110" s="8" t="s">
        <v>23</v>
      </c>
      <c r="K110" s="11">
        <v>0</v>
      </c>
      <c r="L110" s="11">
        <v>1</v>
      </c>
      <c r="M110" s="11">
        <v>4</v>
      </c>
      <c r="N110" s="21">
        <f>Tabela1[[#This Row],[Total Value]]-Tabela1[[#This Row],[Coupon Value]]</f>
        <v>3</v>
      </c>
    </row>
    <row r="111" spans="1:14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  <c r="N111" s="21">
        <f>Tabela1[[#This Row],[Total Value]]-Tabela1[[#This Row],[Coupon Value]]</f>
        <v>35</v>
      </c>
    </row>
    <row r="112" spans="1:14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310</v>
      </c>
      <c r="J112" s="8" t="s">
        <v>19</v>
      </c>
      <c r="K112" s="11">
        <v>20</v>
      </c>
      <c r="L112" s="11">
        <v>5</v>
      </c>
      <c r="M112" s="11">
        <v>25</v>
      </c>
      <c r="N112" s="21">
        <f>Tabela1[[#This Row],[Total Value]]-Tabela1[[#This Row],[Coupon Value]]</f>
        <v>20</v>
      </c>
    </row>
    <row r="113" spans="1:14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310</v>
      </c>
      <c r="J113" s="8" t="s">
        <v>23</v>
      </c>
      <c r="K113" s="11">
        <v>0</v>
      </c>
      <c r="L113" s="11">
        <v>0</v>
      </c>
      <c r="M113" s="11">
        <v>5</v>
      </c>
      <c r="N113" s="21">
        <f>Tabela1[[#This Row],[Total Value]]-Tabela1[[#This Row],[Coupon Value]]</f>
        <v>5</v>
      </c>
    </row>
    <row r="114" spans="1:14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  <c r="N114" s="21">
        <f>Tabela1[[#This Row],[Total Value]]-Tabela1[[#This Row],[Coupon Value]]</f>
        <v>25</v>
      </c>
    </row>
    <row r="115" spans="1:14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310</v>
      </c>
      <c r="J115" s="8" t="s">
        <v>19</v>
      </c>
      <c r="K115" s="11">
        <v>20</v>
      </c>
      <c r="L115" s="11">
        <v>12</v>
      </c>
      <c r="M115" s="11">
        <v>18</v>
      </c>
      <c r="N115" s="21">
        <f>Tabela1[[#This Row],[Total Value]]-Tabela1[[#This Row],[Coupon Value]]</f>
        <v>6</v>
      </c>
    </row>
    <row r="116" spans="1:14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310</v>
      </c>
      <c r="J116" s="8" t="s">
        <v>23</v>
      </c>
      <c r="K116" s="11">
        <v>0</v>
      </c>
      <c r="L116" s="11">
        <v>2</v>
      </c>
      <c r="M116" s="11">
        <v>3</v>
      </c>
      <c r="N116" s="21">
        <f>Tabela1[[#This Row],[Total Value]]-Tabela1[[#This Row],[Coupon Value]]</f>
        <v>1</v>
      </c>
    </row>
    <row r="117" spans="1:14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  <c r="N117" s="21">
        <f>Tabela1[[#This Row],[Total Value]]-Tabela1[[#This Row],[Coupon Value]]</f>
        <v>55</v>
      </c>
    </row>
    <row r="118" spans="1:14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310</v>
      </c>
      <c r="J118" s="8" t="s">
        <v>19</v>
      </c>
      <c r="K118" s="11">
        <v>20</v>
      </c>
      <c r="L118" s="11">
        <v>10</v>
      </c>
      <c r="M118" s="11">
        <v>20</v>
      </c>
      <c r="N118" s="21">
        <f>Tabela1[[#This Row],[Total Value]]-Tabela1[[#This Row],[Coupon Value]]</f>
        <v>10</v>
      </c>
    </row>
    <row r="119" spans="1:14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310</v>
      </c>
      <c r="J119" s="8" t="s">
        <v>23</v>
      </c>
      <c r="K119" s="11">
        <v>0</v>
      </c>
      <c r="L119" s="11">
        <v>0</v>
      </c>
      <c r="M119" s="11">
        <v>5</v>
      </c>
      <c r="N119" s="21">
        <f>Tabela1[[#This Row],[Total Value]]-Tabela1[[#This Row],[Coupon Value]]</f>
        <v>5</v>
      </c>
    </row>
    <row r="120" spans="1:14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  <c r="N120" s="21">
        <f>Tabela1[[#This Row],[Total Value]]-Tabela1[[#This Row],[Coupon Value]]</f>
        <v>59</v>
      </c>
    </row>
    <row r="121" spans="1:14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310</v>
      </c>
      <c r="J121" s="8" t="s">
        <v>19</v>
      </c>
      <c r="K121" s="11">
        <v>20</v>
      </c>
      <c r="L121" s="11">
        <v>15</v>
      </c>
      <c r="M121" s="11">
        <v>15</v>
      </c>
      <c r="N121" s="21">
        <f>Tabela1[[#This Row],[Total Value]]-Tabela1[[#This Row],[Coupon Value]]</f>
        <v>0</v>
      </c>
    </row>
    <row r="122" spans="1:14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310</v>
      </c>
      <c r="J122" s="8" t="s">
        <v>23</v>
      </c>
      <c r="K122" s="11">
        <v>0</v>
      </c>
      <c r="L122" s="11">
        <v>1</v>
      </c>
      <c r="M122" s="11">
        <v>4</v>
      </c>
      <c r="N122" s="21">
        <f>Tabela1[[#This Row],[Total Value]]-Tabela1[[#This Row],[Coupon Value]]</f>
        <v>3</v>
      </c>
    </row>
    <row r="123" spans="1:14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  <c r="N123" s="21">
        <f>Tabela1[[#This Row],[Total Value]]-Tabela1[[#This Row],[Coupon Value]]</f>
        <v>51</v>
      </c>
    </row>
    <row r="124" spans="1:14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310</v>
      </c>
      <c r="J124" s="8" t="s">
        <v>19</v>
      </c>
      <c r="K124" s="11">
        <v>20</v>
      </c>
      <c r="L124" s="11">
        <v>10</v>
      </c>
      <c r="M124" s="11">
        <v>20</v>
      </c>
      <c r="N124" s="21">
        <f>Tabela1[[#This Row],[Total Value]]-Tabela1[[#This Row],[Coupon Value]]</f>
        <v>10</v>
      </c>
    </row>
    <row r="125" spans="1:14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310</v>
      </c>
      <c r="J125" s="8" t="s">
        <v>23</v>
      </c>
      <c r="K125" s="11">
        <v>0</v>
      </c>
      <c r="L125" s="11">
        <v>0</v>
      </c>
      <c r="M125" s="11">
        <v>5</v>
      </c>
      <c r="N125" s="21">
        <f>Tabela1[[#This Row],[Total Value]]-Tabela1[[#This Row],[Coupon Value]]</f>
        <v>5</v>
      </c>
    </row>
    <row r="126" spans="1:14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  <c r="N126" s="21">
        <f>Tabela1[[#This Row],[Total Value]]-Tabela1[[#This Row],[Coupon Value]]</f>
        <v>25</v>
      </c>
    </row>
    <row r="127" spans="1:14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310</v>
      </c>
      <c r="J127" s="8" t="s">
        <v>19</v>
      </c>
      <c r="K127" s="11">
        <v>20</v>
      </c>
      <c r="L127" s="11">
        <v>15</v>
      </c>
      <c r="M127" s="11">
        <v>15</v>
      </c>
      <c r="N127" s="21">
        <f>Tabela1[[#This Row],[Total Value]]-Tabela1[[#This Row],[Coupon Value]]</f>
        <v>0</v>
      </c>
    </row>
    <row r="128" spans="1:14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310</v>
      </c>
      <c r="J128" s="8" t="s">
        <v>23</v>
      </c>
      <c r="K128" s="11">
        <v>0</v>
      </c>
      <c r="L128" s="11">
        <v>1</v>
      </c>
      <c r="M128" s="11">
        <v>4</v>
      </c>
      <c r="N128" s="21">
        <f>Tabela1[[#This Row],[Total Value]]-Tabela1[[#This Row],[Coupon Value]]</f>
        <v>3</v>
      </c>
    </row>
    <row r="129" spans="1:14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  <c r="N129" s="21">
        <f>Tabela1[[#This Row],[Total Value]]-Tabela1[[#This Row],[Coupon Value]]</f>
        <v>59</v>
      </c>
    </row>
    <row r="130" spans="1:14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310</v>
      </c>
      <c r="J130" s="8" t="s">
        <v>19</v>
      </c>
      <c r="K130" s="11">
        <v>20</v>
      </c>
      <c r="L130" s="11">
        <v>10</v>
      </c>
      <c r="M130" s="11">
        <v>20</v>
      </c>
      <c r="N130" s="21">
        <f>Tabela1[[#This Row],[Total Value]]-Tabela1[[#This Row],[Coupon Value]]</f>
        <v>10</v>
      </c>
    </row>
    <row r="131" spans="1:14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310</v>
      </c>
      <c r="J131" s="8" t="s">
        <v>23</v>
      </c>
      <c r="K131" s="11">
        <v>0</v>
      </c>
      <c r="L131" s="11">
        <v>0</v>
      </c>
      <c r="M131" s="11">
        <v>5</v>
      </c>
      <c r="N131" s="21">
        <f>Tabela1[[#This Row],[Total Value]]-Tabela1[[#This Row],[Coupon Value]]</f>
        <v>5</v>
      </c>
    </row>
    <row r="132" spans="1:14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  <c r="N132" s="21">
        <f>Tabela1[[#This Row],[Total Value]]-Tabela1[[#This Row],[Coupon Value]]</f>
        <v>35</v>
      </c>
    </row>
    <row r="133" spans="1:14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310</v>
      </c>
      <c r="J133" s="8" t="s">
        <v>19</v>
      </c>
      <c r="K133" s="11">
        <v>20</v>
      </c>
      <c r="L133" s="11">
        <v>15</v>
      </c>
      <c r="M133" s="11">
        <v>15</v>
      </c>
      <c r="N133" s="21">
        <f>Tabela1[[#This Row],[Total Value]]-Tabela1[[#This Row],[Coupon Value]]</f>
        <v>0</v>
      </c>
    </row>
    <row r="134" spans="1:14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310</v>
      </c>
      <c r="J134" s="8" t="s">
        <v>23</v>
      </c>
      <c r="K134" s="11">
        <v>0</v>
      </c>
      <c r="L134" s="11">
        <v>1</v>
      </c>
      <c r="M134" s="11">
        <v>4</v>
      </c>
      <c r="N134" s="21">
        <f>Tabela1[[#This Row],[Total Value]]-Tabela1[[#This Row],[Coupon Value]]</f>
        <v>3</v>
      </c>
    </row>
    <row r="135" spans="1:14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  <c r="N135" s="21">
        <f>Tabela1[[#This Row],[Total Value]]-Tabela1[[#This Row],[Coupon Value]]</f>
        <v>51</v>
      </c>
    </row>
    <row r="136" spans="1:14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310</v>
      </c>
      <c r="J136" s="8" t="s">
        <v>19</v>
      </c>
      <c r="K136" s="11">
        <v>20</v>
      </c>
      <c r="L136" s="11">
        <v>10</v>
      </c>
      <c r="M136" s="11">
        <v>20</v>
      </c>
      <c r="N136" s="21">
        <f>Tabela1[[#This Row],[Total Value]]-Tabela1[[#This Row],[Coupon Value]]</f>
        <v>10</v>
      </c>
    </row>
    <row r="137" spans="1:14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310</v>
      </c>
      <c r="J137" s="8" t="s">
        <v>23</v>
      </c>
      <c r="K137" s="11">
        <v>0</v>
      </c>
      <c r="L137" s="11">
        <v>0</v>
      </c>
      <c r="M137" s="11">
        <v>5</v>
      </c>
      <c r="N137" s="21">
        <f>Tabela1[[#This Row],[Total Value]]-Tabela1[[#This Row],[Coupon Value]]</f>
        <v>5</v>
      </c>
    </row>
    <row r="138" spans="1:14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  <c r="N138" s="21">
        <f>Tabela1[[#This Row],[Total Value]]-Tabela1[[#This Row],[Coupon Value]]</f>
        <v>51</v>
      </c>
    </row>
    <row r="139" spans="1:14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310</v>
      </c>
      <c r="J139" s="8" t="s">
        <v>19</v>
      </c>
      <c r="K139" s="11">
        <v>20</v>
      </c>
      <c r="L139" s="11">
        <v>10</v>
      </c>
      <c r="M139" s="11">
        <v>20</v>
      </c>
      <c r="N139" s="21">
        <f>Tabela1[[#This Row],[Total Value]]-Tabela1[[#This Row],[Coupon Value]]</f>
        <v>10</v>
      </c>
    </row>
    <row r="140" spans="1:14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310</v>
      </c>
      <c r="J140" s="8" t="s">
        <v>23</v>
      </c>
      <c r="K140" s="11">
        <v>0</v>
      </c>
      <c r="L140" s="11">
        <v>1</v>
      </c>
      <c r="M140" s="11">
        <v>4</v>
      </c>
      <c r="N140" s="21">
        <f>Tabela1[[#This Row],[Total Value]]-Tabela1[[#This Row],[Coupon Value]]</f>
        <v>3</v>
      </c>
    </row>
    <row r="141" spans="1:14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  <c r="N141" s="21">
        <f>Tabela1[[#This Row],[Total Value]]-Tabela1[[#This Row],[Coupon Value]]</f>
        <v>35</v>
      </c>
    </row>
    <row r="142" spans="1:14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310</v>
      </c>
      <c r="J142" s="8" t="s">
        <v>19</v>
      </c>
      <c r="K142" s="11">
        <v>20</v>
      </c>
      <c r="L142" s="11">
        <v>5</v>
      </c>
      <c r="M142" s="11">
        <v>25</v>
      </c>
      <c r="N142" s="21">
        <f>Tabela1[[#This Row],[Total Value]]-Tabela1[[#This Row],[Coupon Value]]</f>
        <v>20</v>
      </c>
    </row>
    <row r="143" spans="1:14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310</v>
      </c>
      <c r="J143" s="8" t="s">
        <v>23</v>
      </c>
      <c r="K143" s="11">
        <v>0</v>
      </c>
      <c r="L143" s="11">
        <v>0</v>
      </c>
      <c r="M143" s="11">
        <v>5</v>
      </c>
      <c r="N143" s="21">
        <f>Tabela1[[#This Row],[Total Value]]-Tabela1[[#This Row],[Coupon Value]]</f>
        <v>5</v>
      </c>
    </row>
    <row r="144" spans="1:14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  <c r="N144" s="21">
        <f>Tabela1[[#This Row],[Total Value]]-Tabela1[[#This Row],[Coupon Value]]</f>
        <v>25</v>
      </c>
    </row>
    <row r="145" spans="1:14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310</v>
      </c>
      <c r="J145" s="8" t="s">
        <v>19</v>
      </c>
      <c r="K145" s="11">
        <v>20</v>
      </c>
      <c r="L145" s="11">
        <v>12</v>
      </c>
      <c r="M145" s="11">
        <v>18</v>
      </c>
      <c r="N145" s="21">
        <f>Tabela1[[#This Row],[Total Value]]-Tabela1[[#This Row],[Coupon Value]]</f>
        <v>6</v>
      </c>
    </row>
    <row r="146" spans="1:14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310</v>
      </c>
      <c r="J146" s="8" t="s">
        <v>23</v>
      </c>
      <c r="K146" s="11">
        <v>0</v>
      </c>
      <c r="L146" s="11">
        <v>2</v>
      </c>
      <c r="M146" s="11">
        <v>3</v>
      </c>
      <c r="N146" s="21">
        <f>Tabela1[[#This Row],[Total Value]]-Tabela1[[#This Row],[Coupon Value]]</f>
        <v>1</v>
      </c>
    </row>
    <row r="147" spans="1:14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  <c r="N147" s="21">
        <f>Tabela1[[#This Row],[Total Value]]-Tabela1[[#This Row],[Coupon Value]]</f>
        <v>55</v>
      </c>
    </row>
    <row r="148" spans="1:14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310</v>
      </c>
      <c r="J148" s="8" t="s">
        <v>19</v>
      </c>
      <c r="K148" s="11">
        <v>20</v>
      </c>
      <c r="L148" s="11">
        <v>10</v>
      </c>
      <c r="M148" s="11">
        <v>20</v>
      </c>
      <c r="N148" s="21">
        <f>Tabela1[[#This Row],[Total Value]]-Tabela1[[#This Row],[Coupon Value]]</f>
        <v>10</v>
      </c>
    </row>
    <row r="149" spans="1:14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310</v>
      </c>
      <c r="J149" s="8" t="s">
        <v>23</v>
      </c>
      <c r="K149" s="11">
        <v>0</v>
      </c>
      <c r="L149" s="11">
        <v>0</v>
      </c>
      <c r="M149" s="11">
        <v>5</v>
      </c>
      <c r="N149" s="21">
        <f>Tabela1[[#This Row],[Total Value]]-Tabela1[[#This Row],[Coupon Value]]</f>
        <v>5</v>
      </c>
    </row>
    <row r="150" spans="1:14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  <c r="N150" s="21">
        <f>Tabela1[[#This Row],[Total Value]]-Tabela1[[#This Row],[Coupon Value]]</f>
        <v>59</v>
      </c>
    </row>
    <row r="151" spans="1:14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310</v>
      </c>
      <c r="J151" s="8" t="s">
        <v>19</v>
      </c>
      <c r="K151" s="11">
        <v>20</v>
      </c>
      <c r="L151" s="11">
        <v>15</v>
      </c>
      <c r="M151" s="11">
        <v>15</v>
      </c>
      <c r="N151" s="21">
        <f>Tabela1[[#This Row],[Total Value]]-Tabela1[[#This Row],[Coupon Value]]</f>
        <v>0</v>
      </c>
    </row>
    <row r="152" spans="1:14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310</v>
      </c>
      <c r="J152" s="8" t="s">
        <v>23</v>
      </c>
      <c r="K152" s="11">
        <v>0</v>
      </c>
      <c r="L152" s="11">
        <v>1</v>
      </c>
      <c r="M152" s="11">
        <v>4</v>
      </c>
      <c r="N152" s="21">
        <f>Tabela1[[#This Row],[Total Value]]-Tabela1[[#This Row],[Coupon Value]]</f>
        <v>3</v>
      </c>
    </row>
    <row r="153" spans="1:14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  <c r="N153" s="21">
        <f>Tabela1[[#This Row],[Total Value]]-Tabela1[[#This Row],[Coupon Value]]</f>
        <v>51</v>
      </c>
    </row>
    <row r="154" spans="1:14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310</v>
      </c>
      <c r="J154" s="8" t="s">
        <v>19</v>
      </c>
      <c r="K154" s="11">
        <v>20</v>
      </c>
      <c r="L154" s="11">
        <v>10</v>
      </c>
      <c r="M154" s="11">
        <v>20</v>
      </c>
      <c r="N154" s="21">
        <f>Tabela1[[#This Row],[Total Value]]-Tabela1[[#This Row],[Coupon Value]]</f>
        <v>10</v>
      </c>
    </row>
    <row r="155" spans="1:14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310</v>
      </c>
      <c r="J155" s="8" t="s">
        <v>23</v>
      </c>
      <c r="K155" s="11">
        <v>0</v>
      </c>
      <c r="L155" s="11">
        <v>0</v>
      </c>
      <c r="M155" s="11">
        <v>5</v>
      </c>
      <c r="N155" s="21">
        <f>Tabela1[[#This Row],[Total Value]]-Tabela1[[#This Row],[Coupon Value]]</f>
        <v>5</v>
      </c>
    </row>
    <row r="156" spans="1:14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  <c r="N156" s="21">
        <f>Tabela1[[#This Row],[Total Value]]-Tabela1[[#This Row],[Coupon Value]]</f>
        <v>25</v>
      </c>
    </row>
    <row r="157" spans="1:14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310</v>
      </c>
      <c r="J157" s="8" t="s">
        <v>19</v>
      </c>
      <c r="K157" s="11">
        <v>20</v>
      </c>
      <c r="L157" s="11">
        <v>15</v>
      </c>
      <c r="M157" s="11">
        <v>15</v>
      </c>
      <c r="N157" s="21">
        <f>Tabela1[[#This Row],[Total Value]]-Tabela1[[#This Row],[Coupon Value]]</f>
        <v>0</v>
      </c>
    </row>
    <row r="158" spans="1:14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310</v>
      </c>
      <c r="J158" s="8" t="s">
        <v>23</v>
      </c>
      <c r="K158" s="11">
        <v>0</v>
      </c>
      <c r="L158" s="11">
        <v>1</v>
      </c>
      <c r="M158" s="11">
        <v>4</v>
      </c>
      <c r="N158" s="21">
        <f>Tabela1[[#This Row],[Total Value]]-Tabela1[[#This Row],[Coupon Value]]</f>
        <v>3</v>
      </c>
    </row>
    <row r="159" spans="1:14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  <c r="N159" s="21">
        <f>Tabela1[[#This Row],[Total Value]]-Tabela1[[#This Row],[Coupon Value]]</f>
        <v>59</v>
      </c>
    </row>
    <row r="160" spans="1:14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310</v>
      </c>
      <c r="J160" s="8" t="s">
        <v>19</v>
      </c>
      <c r="K160" s="11">
        <v>20</v>
      </c>
      <c r="L160" s="11">
        <v>10</v>
      </c>
      <c r="M160" s="11">
        <v>20</v>
      </c>
      <c r="N160" s="21">
        <f>Tabela1[[#This Row],[Total Value]]-Tabela1[[#This Row],[Coupon Value]]</f>
        <v>10</v>
      </c>
    </row>
    <row r="161" spans="1:14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310</v>
      </c>
      <c r="J161" s="8" t="s">
        <v>23</v>
      </c>
      <c r="K161" s="11">
        <v>0</v>
      </c>
      <c r="L161" s="11">
        <v>0</v>
      </c>
      <c r="M161" s="11">
        <v>5</v>
      </c>
      <c r="N161" s="21">
        <f>Tabela1[[#This Row],[Total Value]]-Tabela1[[#This Row],[Coupon Value]]</f>
        <v>5</v>
      </c>
    </row>
    <row r="162" spans="1:14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  <c r="N162" s="21">
        <f>Tabela1[[#This Row],[Total Value]]-Tabela1[[#This Row],[Coupon Value]]</f>
        <v>35</v>
      </c>
    </row>
    <row r="163" spans="1:14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310</v>
      </c>
      <c r="J163" s="8" t="s">
        <v>19</v>
      </c>
      <c r="K163" s="11">
        <v>20</v>
      </c>
      <c r="L163" s="11">
        <v>15</v>
      </c>
      <c r="M163" s="11">
        <v>15</v>
      </c>
      <c r="N163" s="21">
        <f>Tabela1[[#This Row],[Total Value]]-Tabela1[[#This Row],[Coupon Value]]</f>
        <v>0</v>
      </c>
    </row>
    <row r="164" spans="1:14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310</v>
      </c>
      <c r="J164" s="8" t="s">
        <v>23</v>
      </c>
      <c r="K164" s="11">
        <v>0</v>
      </c>
      <c r="L164" s="11">
        <v>1</v>
      </c>
      <c r="M164" s="11">
        <v>4</v>
      </c>
      <c r="N164" s="21">
        <f>Tabela1[[#This Row],[Total Value]]-Tabela1[[#This Row],[Coupon Value]]</f>
        <v>3</v>
      </c>
    </row>
    <row r="165" spans="1:14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  <c r="N165" s="21">
        <f>Tabela1[[#This Row],[Total Value]]-Tabela1[[#This Row],[Coupon Value]]</f>
        <v>51</v>
      </c>
    </row>
    <row r="166" spans="1:14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310</v>
      </c>
      <c r="J166" s="8" t="s">
        <v>19</v>
      </c>
      <c r="K166" s="11">
        <v>20</v>
      </c>
      <c r="L166" s="11">
        <v>10</v>
      </c>
      <c r="M166" s="11">
        <v>20</v>
      </c>
      <c r="N166" s="21">
        <f>Tabela1[[#This Row],[Total Value]]-Tabela1[[#This Row],[Coupon Value]]</f>
        <v>10</v>
      </c>
    </row>
    <row r="167" spans="1:14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310</v>
      </c>
      <c r="J167" s="8" t="s">
        <v>23</v>
      </c>
      <c r="K167" s="11">
        <v>0</v>
      </c>
      <c r="L167" s="11">
        <v>0</v>
      </c>
      <c r="M167" s="11">
        <v>5</v>
      </c>
      <c r="N167" s="21">
        <f>Tabela1[[#This Row],[Total Value]]-Tabela1[[#This Row],[Coupon Value]]</f>
        <v>5</v>
      </c>
    </row>
    <row r="168" spans="1:14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  <c r="N168" s="21">
        <f>Tabela1[[#This Row],[Total Value]]-Tabela1[[#This Row],[Coupon Value]]</f>
        <v>25</v>
      </c>
    </row>
    <row r="169" spans="1:14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310</v>
      </c>
      <c r="J169" s="8" t="s">
        <v>19</v>
      </c>
      <c r="K169" s="11">
        <v>20</v>
      </c>
      <c r="L169" s="11">
        <v>15</v>
      </c>
      <c r="M169" s="11">
        <v>15</v>
      </c>
      <c r="N169" s="21">
        <f>Tabela1[[#This Row],[Total Value]]-Tabela1[[#This Row],[Coupon Value]]</f>
        <v>0</v>
      </c>
    </row>
    <row r="170" spans="1:14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310</v>
      </c>
      <c r="J170" s="8" t="s">
        <v>23</v>
      </c>
      <c r="K170" s="11">
        <v>0</v>
      </c>
      <c r="L170" s="11">
        <v>1</v>
      </c>
      <c r="M170" s="11">
        <v>4</v>
      </c>
      <c r="N170" s="21">
        <f>Tabela1[[#This Row],[Total Value]]-Tabela1[[#This Row],[Coupon Value]]</f>
        <v>3</v>
      </c>
    </row>
    <row r="171" spans="1:14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  <c r="N171" s="21">
        <f>Tabela1[[#This Row],[Total Value]]-Tabela1[[#This Row],[Coupon Value]]</f>
        <v>55</v>
      </c>
    </row>
    <row r="172" spans="1:14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310</v>
      </c>
      <c r="J172" s="8" t="s">
        <v>19</v>
      </c>
      <c r="K172" s="11">
        <v>20</v>
      </c>
      <c r="L172" s="11">
        <v>10</v>
      </c>
      <c r="M172" s="11">
        <v>20</v>
      </c>
      <c r="N172" s="21">
        <f>Tabela1[[#This Row],[Total Value]]-Tabela1[[#This Row],[Coupon Value]]</f>
        <v>10</v>
      </c>
    </row>
    <row r="173" spans="1:14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310</v>
      </c>
      <c r="J173" s="8" t="s">
        <v>23</v>
      </c>
      <c r="K173" s="11">
        <v>0</v>
      </c>
      <c r="L173" s="11">
        <v>0</v>
      </c>
      <c r="M173" s="11">
        <v>5</v>
      </c>
      <c r="N173" s="21">
        <f>Tabela1[[#This Row],[Total Value]]-Tabela1[[#This Row],[Coupon Value]]</f>
        <v>5</v>
      </c>
    </row>
    <row r="174" spans="1:14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  <c r="N174" s="21">
        <f>Tabela1[[#This Row],[Total Value]]-Tabela1[[#This Row],[Coupon Value]]</f>
        <v>59</v>
      </c>
    </row>
    <row r="175" spans="1:14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310</v>
      </c>
      <c r="J175" s="8" t="s">
        <v>19</v>
      </c>
      <c r="K175" s="11">
        <v>20</v>
      </c>
      <c r="L175" s="11">
        <v>15</v>
      </c>
      <c r="M175" s="11">
        <v>15</v>
      </c>
      <c r="N175" s="21">
        <f>Tabela1[[#This Row],[Total Value]]-Tabela1[[#This Row],[Coupon Value]]</f>
        <v>0</v>
      </c>
    </row>
    <row r="176" spans="1:14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310</v>
      </c>
      <c r="J176" s="8" t="s">
        <v>23</v>
      </c>
      <c r="K176" s="11">
        <v>0</v>
      </c>
      <c r="L176" s="11">
        <v>1</v>
      </c>
      <c r="M176" s="11">
        <v>4</v>
      </c>
      <c r="N176" s="21">
        <f>Tabela1[[#This Row],[Total Value]]-Tabela1[[#This Row],[Coupon Value]]</f>
        <v>3</v>
      </c>
    </row>
    <row r="177" spans="1:14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310</v>
      </c>
      <c r="J177" s="8" t="s">
        <v>23</v>
      </c>
      <c r="K177" s="11">
        <v>0</v>
      </c>
      <c r="L177" s="11">
        <v>0</v>
      </c>
      <c r="M177" s="11">
        <v>5</v>
      </c>
      <c r="N177" s="21">
        <f>Tabela1[[#This Row],[Total Value]]-Tabela1[[#This Row],[Coupon Value]]</f>
        <v>5</v>
      </c>
    </row>
    <row r="178" spans="1:14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  <c r="N178" s="21">
        <f>Tabela1[[#This Row],[Total Value]]-Tabela1[[#This Row],[Coupon Value]]</f>
        <v>51</v>
      </c>
    </row>
    <row r="179" spans="1:14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310</v>
      </c>
      <c r="J179" s="8" t="s">
        <v>19</v>
      </c>
      <c r="K179" s="11">
        <v>20</v>
      </c>
      <c r="L179" s="11">
        <v>10</v>
      </c>
      <c r="M179" s="11">
        <v>20</v>
      </c>
      <c r="N179" s="21">
        <f>Tabela1[[#This Row],[Total Value]]-Tabela1[[#This Row],[Coupon Value]]</f>
        <v>10</v>
      </c>
    </row>
    <row r="180" spans="1:14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310</v>
      </c>
      <c r="J180" s="8" t="s">
        <v>23</v>
      </c>
      <c r="K180" s="11">
        <v>0</v>
      </c>
      <c r="L180" s="11">
        <v>1</v>
      </c>
      <c r="M180" s="11">
        <v>4</v>
      </c>
      <c r="N180" s="21">
        <f>Tabela1[[#This Row],[Total Value]]-Tabela1[[#This Row],[Coupon Value]]</f>
        <v>3</v>
      </c>
    </row>
    <row r="181" spans="1:14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  <c r="N181" s="21">
        <f>Tabela1[[#This Row],[Total Value]]-Tabela1[[#This Row],[Coupon Value]]</f>
        <v>35</v>
      </c>
    </row>
    <row r="182" spans="1:14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310</v>
      </c>
      <c r="J182" s="8" t="s">
        <v>19</v>
      </c>
      <c r="K182" s="11">
        <v>20</v>
      </c>
      <c r="L182" s="11">
        <v>5</v>
      </c>
      <c r="M182" s="11">
        <v>25</v>
      </c>
      <c r="N182" s="21">
        <f>Tabela1[[#This Row],[Total Value]]-Tabela1[[#This Row],[Coupon Value]]</f>
        <v>20</v>
      </c>
    </row>
    <row r="183" spans="1:14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310</v>
      </c>
      <c r="J183" s="8" t="s">
        <v>23</v>
      </c>
      <c r="K183" s="11">
        <v>0</v>
      </c>
      <c r="L183" s="11">
        <v>0</v>
      </c>
      <c r="M183" s="11">
        <v>5</v>
      </c>
      <c r="N183" s="21">
        <f>Tabela1[[#This Row],[Total Value]]-Tabela1[[#This Row],[Coupon Value]]</f>
        <v>5</v>
      </c>
    </row>
    <row r="184" spans="1:14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  <c r="N184" s="21">
        <f>Tabela1[[#This Row],[Total Value]]-Tabela1[[#This Row],[Coupon Value]]</f>
        <v>25</v>
      </c>
    </row>
    <row r="185" spans="1:14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310</v>
      </c>
      <c r="J185" s="8" t="s">
        <v>19</v>
      </c>
      <c r="K185" s="11">
        <v>20</v>
      </c>
      <c r="L185" s="11">
        <v>12</v>
      </c>
      <c r="M185" s="11">
        <v>18</v>
      </c>
      <c r="N185" s="21">
        <f>Tabela1[[#This Row],[Total Value]]-Tabela1[[#This Row],[Coupon Value]]</f>
        <v>6</v>
      </c>
    </row>
    <row r="186" spans="1:14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310</v>
      </c>
      <c r="J186" s="8" t="s">
        <v>23</v>
      </c>
      <c r="K186" s="11">
        <v>0</v>
      </c>
      <c r="L186" s="11">
        <v>2</v>
      </c>
      <c r="M186" s="11">
        <v>3</v>
      </c>
      <c r="N186" s="21">
        <f>Tabela1[[#This Row],[Total Value]]-Tabela1[[#This Row],[Coupon Value]]</f>
        <v>1</v>
      </c>
    </row>
    <row r="187" spans="1:14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  <c r="N187" s="21">
        <f>Tabela1[[#This Row],[Total Value]]-Tabela1[[#This Row],[Coupon Value]]</f>
        <v>55</v>
      </c>
    </row>
    <row r="188" spans="1:14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310</v>
      </c>
      <c r="J188" s="8" t="s">
        <v>19</v>
      </c>
      <c r="K188" s="11">
        <v>20</v>
      </c>
      <c r="L188" s="11">
        <v>10</v>
      </c>
      <c r="M188" s="11">
        <v>20</v>
      </c>
      <c r="N188" s="21">
        <f>Tabela1[[#This Row],[Total Value]]-Tabela1[[#This Row],[Coupon Value]]</f>
        <v>10</v>
      </c>
    </row>
    <row r="189" spans="1:14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310</v>
      </c>
      <c r="J189" s="8" t="s">
        <v>23</v>
      </c>
      <c r="K189" s="11">
        <v>0</v>
      </c>
      <c r="L189" s="11">
        <v>0</v>
      </c>
      <c r="M189" s="11">
        <v>5</v>
      </c>
      <c r="N189" s="21">
        <f>Tabela1[[#This Row],[Total Value]]-Tabela1[[#This Row],[Coupon Value]]</f>
        <v>5</v>
      </c>
    </row>
    <row r="190" spans="1:14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  <c r="N190" s="21">
        <f>Tabela1[[#This Row],[Total Value]]-Tabela1[[#This Row],[Coupon Value]]</f>
        <v>59</v>
      </c>
    </row>
    <row r="191" spans="1:14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310</v>
      </c>
      <c r="J191" s="8" t="s">
        <v>19</v>
      </c>
      <c r="K191" s="11">
        <v>20</v>
      </c>
      <c r="L191" s="11">
        <v>15</v>
      </c>
      <c r="M191" s="11">
        <v>15</v>
      </c>
      <c r="N191" s="21">
        <f>Tabela1[[#This Row],[Total Value]]-Tabela1[[#This Row],[Coupon Value]]</f>
        <v>0</v>
      </c>
    </row>
    <row r="192" spans="1:14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310</v>
      </c>
      <c r="J192" s="8" t="s">
        <v>23</v>
      </c>
      <c r="K192" s="11">
        <v>0</v>
      </c>
      <c r="L192" s="11">
        <v>1</v>
      </c>
      <c r="M192" s="11">
        <v>4</v>
      </c>
      <c r="N192" s="21">
        <f>Tabela1[[#This Row],[Total Value]]-Tabela1[[#This Row],[Coupon Value]]</f>
        <v>3</v>
      </c>
    </row>
    <row r="193" spans="1:14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  <c r="N193" s="21">
        <f>Tabela1[[#This Row],[Total Value]]-Tabela1[[#This Row],[Coupon Value]]</f>
        <v>51</v>
      </c>
    </row>
    <row r="194" spans="1:14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310</v>
      </c>
      <c r="J194" s="8" t="s">
        <v>19</v>
      </c>
      <c r="K194" s="11">
        <v>20</v>
      </c>
      <c r="L194" s="11">
        <v>10</v>
      </c>
      <c r="M194" s="11">
        <v>20</v>
      </c>
      <c r="N194" s="21">
        <f>Tabela1[[#This Row],[Total Value]]-Tabela1[[#This Row],[Coupon Value]]</f>
        <v>10</v>
      </c>
    </row>
    <row r="195" spans="1:14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310</v>
      </c>
      <c r="J195" s="8" t="s">
        <v>23</v>
      </c>
      <c r="K195" s="11">
        <v>0</v>
      </c>
      <c r="L195" s="11">
        <v>0</v>
      </c>
      <c r="M195" s="11">
        <v>5</v>
      </c>
      <c r="N195" s="21">
        <f>Tabela1[[#This Row],[Total Value]]-Tabela1[[#This Row],[Coupon Value]]</f>
        <v>5</v>
      </c>
    </row>
    <row r="196" spans="1:14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  <c r="N196" s="21">
        <f>Tabela1[[#This Row],[Total Value]]-Tabela1[[#This Row],[Coupon Value]]</f>
        <v>25</v>
      </c>
    </row>
    <row r="197" spans="1:14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310</v>
      </c>
      <c r="J197" s="8" t="s">
        <v>19</v>
      </c>
      <c r="K197" s="11">
        <v>20</v>
      </c>
      <c r="L197" s="11">
        <v>15</v>
      </c>
      <c r="M197" s="11">
        <v>15</v>
      </c>
      <c r="N197" s="21">
        <f>Tabela1[[#This Row],[Total Value]]-Tabela1[[#This Row],[Coupon Value]]</f>
        <v>0</v>
      </c>
    </row>
    <row r="198" spans="1:14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310</v>
      </c>
      <c r="J198" s="8" t="s">
        <v>23</v>
      </c>
      <c r="K198" s="11">
        <v>0</v>
      </c>
      <c r="L198" s="11">
        <v>1</v>
      </c>
      <c r="M198" s="11">
        <v>4</v>
      </c>
      <c r="N198" s="21">
        <f>Tabela1[[#This Row],[Total Value]]-Tabela1[[#This Row],[Coupon Value]]</f>
        <v>3</v>
      </c>
    </row>
    <row r="199" spans="1:14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  <c r="N199" s="21">
        <f>Tabela1[[#This Row],[Total Value]]-Tabela1[[#This Row],[Coupon Value]]</f>
        <v>59</v>
      </c>
    </row>
    <row r="200" spans="1:14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310</v>
      </c>
      <c r="J200" s="8" t="s">
        <v>19</v>
      </c>
      <c r="K200" s="11">
        <v>20</v>
      </c>
      <c r="L200" s="11">
        <v>10</v>
      </c>
      <c r="M200" s="11">
        <v>20</v>
      </c>
      <c r="N200" s="21">
        <f>Tabela1[[#This Row],[Total Value]]-Tabela1[[#This Row],[Coupon Value]]</f>
        <v>10</v>
      </c>
    </row>
    <row r="201" spans="1:14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310</v>
      </c>
      <c r="J201" s="8" t="s">
        <v>23</v>
      </c>
      <c r="K201" s="11">
        <v>0</v>
      </c>
      <c r="L201" s="11">
        <v>0</v>
      </c>
      <c r="M201" s="11">
        <v>5</v>
      </c>
      <c r="N201" s="21">
        <f>Tabela1[[#This Row],[Total Value]]-Tabela1[[#This Row],[Coupon Value]]</f>
        <v>5</v>
      </c>
    </row>
    <row r="202" spans="1:14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  <c r="N202" s="21">
        <f>Tabela1[[#This Row],[Total Value]]-Tabela1[[#This Row],[Coupon Value]]</f>
        <v>35</v>
      </c>
    </row>
    <row r="203" spans="1:14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310</v>
      </c>
      <c r="J203" s="8" t="s">
        <v>19</v>
      </c>
      <c r="K203" s="11">
        <v>20</v>
      </c>
      <c r="L203" s="11">
        <v>15</v>
      </c>
      <c r="M203" s="11">
        <v>15</v>
      </c>
      <c r="N203" s="21">
        <f>Tabela1[[#This Row],[Total Value]]-Tabela1[[#This Row],[Coupon Value]]</f>
        <v>0</v>
      </c>
    </row>
    <row r="204" spans="1:14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310</v>
      </c>
      <c r="J204" s="8" t="s">
        <v>23</v>
      </c>
      <c r="K204" s="11">
        <v>0</v>
      </c>
      <c r="L204" s="11">
        <v>1</v>
      </c>
      <c r="M204" s="11">
        <v>4</v>
      </c>
      <c r="N204" s="21">
        <f>Tabela1[[#This Row],[Total Value]]-Tabela1[[#This Row],[Coupon Value]]</f>
        <v>3</v>
      </c>
    </row>
    <row r="205" spans="1:14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  <c r="N205" s="21">
        <f>Tabela1[[#This Row],[Total Value]]-Tabela1[[#This Row],[Coupon Value]]</f>
        <v>51</v>
      </c>
    </row>
    <row r="206" spans="1:14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310</v>
      </c>
      <c r="J206" s="8" t="s">
        <v>19</v>
      </c>
      <c r="K206" s="11">
        <v>20</v>
      </c>
      <c r="L206" s="11">
        <v>10</v>
      </c>
      <c r="M206" s="11">
        <v>20</v>
      </c>
      <c r="N206" s="21">
        <f>Tabela1[[#This Row],[Total Value]]-Tabela1[[#This Row],[Coupon Value]]</f>
        <v>10</v>
      </c>
    </row>
    <row r="207" spans="1:14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310</v>
      </c>
      <c r="J207" s="8" t="s">
        <v>23</v>
      </c>
      <c r="K207" s="11">
        <v>0</v>
      </c>
      <c r="L207" s="11">
        <v>0</v>
      </c>
      <c r="M207" s="11">
        <v>5</v>
      </c>
      <c r="N207" s="21">
        <f>Tabela1[[#This Row],[Total Value]]-Tabela1[[#This Row],[Coupon Value]]</f>
        <v>5</v>
      </c>
    </row>
    <row r="208" spans="1:14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  <c r="N208" s="21">
        <f>Tabela1[[#This Row],[Total Value]]-Tabela1[[#This Row],[Coupon Value]]</f>
        <v>51</v>
      </c>
    </row>
    <row r="209" spans="1:14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310</v>
      </c>
      <c r="J209" s="8" t="s">
        <v>19</v>
      </c>
      <c r="K209" s="11">
        <v>20</v>
      </c>
      <c r="L209" s="11">
        <v>10</v>
      </c>
      <c r="M209" s="11">
        <v>20</v>
      </c>
      <c r="N209" s="21">
        <f>Tabela1[[#This Row],[Total Value]]-Tabela1[[#This Row],[Coupon Value]]</f>
        <v>10</v>
      </c>
    </row>
    <row r="210" spans="1:14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310</v>
      </c>
      <c r="J210" s="8" t="s">
        <v>23</v>
      </c>
      <c r="K210" s="11">
        <v>0</v>
      </c>
      <c r="L210" s="11">
        <v>1</v>
      </c>
      <c r="M210" s="11">
        <v>4</v>
      </c>
      <c r="N210" s="21">
        <f>Tabela1[[#This Row],[Total Value]]-Tabela1[[#This Row],[Coupon Value]]</f>
        <v>3</v>
      </c>
    </row>
    <row r="211" spans="1:14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  <c r="N211" s="21">
        <f>Tabela1[[#This Row],[Total Value]]-Tabela1[[#This Row],[Coupon Value]]</f>
        <v>35</v>
      </c>
    </row>
    <row r="212" spans="1:14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310</v>
      </c>
      <c r="J212" s="8" t="s">
        <v>19</v>
      </c>
      <c r="K212" s="11">
        <v>20</v>
      </c>
      <c r="L212" s="11">
        <v>5</v>
      </c>
      <c r="M212" s="11">
        <v>25</v>
      </c>
      <c r="N212" s="21">
        <f>Tabela1[[#This Row],[Total Value]]-Tabela1[[#This Row],[Coupon Value]]</f>
        <v>20</v>
      </c>
    </row>
    <row r="213" spans="1:14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310</v>
      </c>
      <c r="J213" s="8" t="s">
        <v>23</v>
      </c>
      <c r="K213" s="11">
        <v>0</v>
      </c>
      <c r="L213" s="11">
        <v>0</v>
      </c>
      <c r="M213" s="11">
        <v>5</v>
      </c>
      <c r="N213" s="21">
        <f>Tabela1[[#This Row],[Total Value]]-Tabela1[[#This Row],[Coupon Value]]</f>
        <v>5</v>
      </c>
    </row>
    <row r="214" spans="1:14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  <c r="N214" s="21">
        <f>Tabela1[[#This Row],[Total Value]]-Tabela1[[#This Row],[Coupon Value]]</f>
        <v>25</v>
      </c>
    </row>
    <row r="215" spans="1:14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310</v>
      </c>
      <c r="J215" s="8" t="s">
        <v>19</v>
      </c>
      <c r="K215" s="11">
        <v>20</v>
      </c>
      <c r="L215" s="11">
        <v>12</v>
      </c>
      <c r="M215" s="11">
        <v>18</v>
      </c>
      <c r="N215" s="21">
        <f>Tabela1[[#This Row],[Total Value]]-Tabela1[[#This Row],[Coupon Value]]</f>
        <v>6</v>
      </c>
    </row>
    <row r="216" spans="1:14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310</v>
      </c>
      <c r="J216" s="8" t="s">
        <v>23</v>
      </c>
      <c r="K216" s="11">
        <v>0</v>
      </c>
      <c r="L216" s="11">
        <v>2</v>
      </c>
      <c r="M216" s="11">
        <v>3</v>
      </c>
      <c r="N216" s="21">
        <f>Tabela1[[#This Row],[Total Value]]-Tabela1[[#This Row],[Coupon Value]]</f>
        <v>1</v>
      </c>
    </row>
    <row r="217" spans="1:14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  <c r="N217" s="21">
        <f>Tabela1[[#This Row],[Total Value]]-Tabela1[[#This Row],[Coupon Value]]</f>
        <v>55</v>
      </c>
    </row>
    <row r="218" spans="1:14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310</v>
      </c>
      <c r="J218" s="8" t="s">
        <v>19</v>
      </c>
      <c r="K218" s="11">
        <v>20</v>
      </c>
      <c r="L218" s="11">
        <v>10</v>
      </c>
      <c r="M218" s="11">
        <v>20</v>
      </c>
      <c r="N218" s="21">
        <f>Tabela1[[#This Row],[Total Value]]-Tabela1[[#This Row],[Coupon Value]]</f>
        <v>10</v>
      </c>
    </row>
    <row r="219" spans="1:14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310</v>
      </c>
      <c r="J219" s="8" t="s">
        <v>23</v>
      </c>
      <c r="K219" s="11">
        <v>0</v>
      </c>
      <c r="L219" s="11">
        <v>0</v>
      </c>
      <c r="M219" s="11">
        <v>5</v>
      </c>
      <c r="N219" s="21">
        <f>Tabela1[[#This Row],[Total Value]]-Tabela1[[#This Row],[Coupon Value]]</f>
        <v>5</v>
      </c>
    </row>
    <row r="220" spans="1:14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  <c r="N220" s="21">
        <f>Tabela1[[#This Row],[Total Value]]-Tabela1[[#This Row],[Coupon Value]]</f>
        <v>59</v>
      </c>
    </row>
    <row r="221" spans="1:14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310</v>
      </c>
      <c r="J221" s="8" t="s">
        <v>19</v>
      </c>
      <c r="K221" s="11">
        <v>20</v>
      </c>
      <c r="L221" s="11">
        <v>15</v>
      </c>
      <c r="M221" s="11">
        <v>15</v>
      </c>
      <c r="N221" s="21">
        <f>Tabela1[[#This Row],[Total Value]]-Tabela1[[#This Row],[Coupon Value]]</f>
        <v>0</v>
      </c>
    </row>
    <row r="222" spans="1:14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310</v>
      </c>
      <c r="J222" s="8" t="s">
        <v>23</v>
      </c>
      <c r="K222" s="11">
        <v>0</v>
      </c>
      <c r="L222" s="11">
        <v>1</v>
      </c>
      <c r="M222" s="11">
        <v>4</v>
      </c>
      <c r="N222" s="21">
        <f>Tabela1[[#This Row],[Total Value]]-Tabela1[[#This Row],[Coupon Value]]</f>
        <v>3</v>
      </c>
    </row>
    <row r="223" spans="1:14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  <c r="N223" s="21">
        <f>Tabela1[[#This Row],[Total Value]]-Tabela1[[#This Row],[Coupon Value]]</f>
        <v>51</v>
      </c>
    </row>
    <row r="224" spans="1:14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310</v>
      </c>
      <c r="J224" s="8" t="s">
        <v>19</v>
      </c>
      <c r="K224" s="11">
        <v>20</v>
      </c>
      <c r="L224" s="11">
        <v>10</v>
      </c>
      <c r="M224" s="11">
        <v>20</v>
      </c>
      <c r="N224" s="21">
        <f>Tabela1[[#This Row],[Total Value]]-Tabela1[[#This Row],[Coupon Value]]</f>
        <v>10</v>
      </c>
    </row>
    <row r="225" spans="1:14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310</v>
      </c>
      <c r="J225" s="8" t="s">
        <v>23</v>
      </c>
      <c r="K225" s="11">
        <v>0</v>
      </c>
      <c r="L225" s="11">
        <v>0</v>
      </c>
      <c r="M225" s="11">
        <v>5</v>
      </c>
      <c r="N225" s="21">
        <f>Tabela1[[#This Row],[Total Value]]-Tabela1[[#This Row],[Coupon Value]]</f>
        <v>5</v>
      </c>
    </row>
    <row r="226" spans="1:14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  <c r="N226" s="21">
        <f>Tabela1[[#This Row],[Total Value]]-Tabela1[[#This Row],[Coupon Value]]</f>
        <v>25</v>
      </c>
    </row>
    <row r="227" spans="1:14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310</v>
      </c>
      <c r="J227" s="8" t="s">
        <v>19</v>
      </c>
      <c r="K227" s="11">
        <v>20</v>
      </c>
      <c r="L227" s="11">
        <v>15</v>
      </c>
      <c r="M227" s="11">
        <v>15</v>
      </c>
      <c r="N227" s="21">
        <f>Tabela1[[#This Row],[Total Value]]-Tabela1[[#This Row],[Coupon Value]]</f>
        <v>0</v>
      </c>
    </row>
    <row r="228" spans="1:14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310</v>
      </c>
      <c r="J228" s="8" t="s">
        <v>23</v>
      </c>
      <c r="K228" s="11">
        <v>0</v>
      </c>
      <c r="L228" s="11">
        <v>1</v>
      </c>
      <c r="M228" s="11">
        <v>4</v>
      </c>
      <c r="N228" s="21">
        <f>Tabela1[[#This Row],[Total Value]]-Tabela1[[#This Row],[Coupon Value]]</f>
        <v>3</v>
      </c>
    </row>
    <row r="229" spans="1:14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  <c r="N229" s="21">
        <f>Tabela1[[#This Row],[Total Value]]-Tabela1[[#This Row],[Coupon Value]]</f>
        <v>59</v>
      </c>
    </row>
    <row r="230" spans="1:14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310</v>
      </c>
      <c r="J230" s="8" t="s">
        <v>19</v>
      </c>
      <c r="K230" s="11">
        <v>20</v>
      </c>
      <c r="L230" s="11">
        <v>10</v>
      </c>
      <c r="M230" s="11">
        <v>20</v>
      </c>
      <c r="N230" s="21">
        <f>Tabela1[[#This Row],[Total Value]]-Tabela1[[#This Row],[Coupon Value]]</f>
        <v>10</v>
      </c>
    </row>
    <row r="231" spans="1:14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310</v>
      </c>
      <c r="J231" s="8" t="s">
        <v>23</v>
      </c>
      <c r="K231" s="11">
        <v>0</v>
      </c>
      <c r="L231" s="11">
        <v>0</v>
      </c>
      <c r="M231" s="11">
        <v>5</v>
      </c>
      <c r="N231" s="21">
        <f>Tabela1[[#This Row],[Total Value]]-Tabela1[[#This Row],[Coupon Value]]</f>
        <v>5</v>
      </c>
    </row>
    <row r="232" spans="1:14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  <c r="N232" s="21">
        <f>Tabela1[[#This Row],[Total Value]]-Tabela1[[#This Row],[Coupon Value]]</f>
        <v>35</v>
      </c>
    </row>
    <row r="233" spans="1:14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310</v>
      </c>
      <c r="J233" s="8" t="s">
        <v>19</v>
      </c>
      <c r="K233" s="11">
        <v>20</v>
      </c>
      <c r="L233" s="11">
        <v>15</v>
      </c>
      <c r="M233" s="11">
        <v>15</v>
      </c>
      <c r="N233" s="21">
        <f>Tabela1[[#This Row],[Total Value]]-Tabela1[[#This Row],[Coupon Value]]</f>
        <v>0</v>
      </c>
    </row>
    <row r="234" spans="1:14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310</v>
      </c>
      <c r="J234" s="8" t="s">
        <v>23</v>
      </c>
      <c r="K234" s="11">
        <v>0</v>
      </c>
      <c r="L234" s="11">
        <v>1</v>
      </c>
      <c r="M234" s="11">
        <v>4</v>
      </c>
      <c r="N234" s="21">
        <f>Tabela1[[#This Row],[Total Value]]-Tabela1[[#This Row],[Coupon Value]]</f>
        <v>3</v>
      </c>
    </row>
    <row r="235" spans="1:14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  <c r="N235" s="21">
        <f>Tabela1[[#This Row],[Total Value]]-Tabela1[[#This Row],[Coupon Value]]</f>
        <v>51</v>
      </c>
    </row>
    <row r="236" spans="1:14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310</v>
      </c>
      <c r="J236" s="8" t="s">
        <v>19</v>
      </c>
      <c r="K236" s="11">
        <v>20</v>
      </c>
      <c r="L236" s="11">
        <v>10</v>
      </c>
      <c r="M236" s="11">
        <v>20</v>
      </c>
      <c r="N236" s="21">
        <f>Tabela1[[#This Row],[Total Value]]-Tabela1[[#This Row],[Coupon Value]]</f>
        <v>10</v>
      </c>
    </row>
    <row r="237" spans="1:14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310</v>
      </c>
      <c r="J237" s="8" t="s">
        <v>23</v>
      </c>
      <c r="K237" s="11">
        <v>0</v>
      </c>
      <c r="L237" s="11">
        <v>0</v>
      </c>
      <c r="M237" s="11">
        <v>5</v>
      </c>
      <c r="N237" s="21">
        <f>Tabela1[[#This Row],[Total Value]]-Tabela1[[#This Row],[Coupon Value]]</f>
        <v>5</v>
      </c>
    </row>
    <row r="238" spans="1:14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  <c r="N238" s="21">
        <f>Tabela1[[#This Row],[Total Value]]-Tabela1[[#This Row],[Coupon Value]]</f>
        <v>35</v>
      </c>
    </row>
    <row r="239" spans="1:14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310</v>
      </c>
      <c r="J239" s="8" t="s">
        <v>19</v>
      </c>
      <c r="K239" s="11">
        <v>20</v>
      </c>
      <c r="L239" s="11">
        <v>12</v>
      </c>
      <c r="M239" s="11">
        <v>18</v>
      </c>
      <c r="N239" s="21">
        <f>Tabela1[[#This Row],[Total Value]]-Tabela1[[#This Row],[Coupon Value]]</f>
        <v>6</v>
      </c>
    </row>
    <row r="240" spans="1:14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310</v>
      </c>
      <c r="J240" s="8" t="s">
        <v>23</v>
      </c>
      <c r="K240" s="11">
        <v>0</v>
      </c>
      <c r="L240" s="11">
        <v>2</v>
      </c>
      <c r="M240" s="11">
        <v>3</v>
      </c>
      <c r="N240" s="21">
        <f>Tabela1[[#This Row],[Total Value]]-Tabela1[[#This Row],[Coupon Value]]</f>
        <v>1</v>
      </c>
    </row>
    <row r="241" spans="1:14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  <c r="N241" s="21">
        <f>Tabela1[[#This Row],[Total Value]]-Tabela1[[#This Row],[Coupon Value]]</f>
        <v>55</v>
      </c>
    </row>
    <row r="242" spans="1:14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310</v>
      </c>
      <c r="J242" s="8" t="s">
        <v>19</v>
      </c>
      <c r="K242" s="11">
        <v>20</v>
      </c>
      <c r="L242" s="11">
        <v>10</v>
      </c>
      <c r="M242" s="11">
        <v>20</v>
      </c>
      <c r="N242" s="21">
        <f>Tabela1[[#This Row],[Total Value]]-Tabela1[[#This Row],[Coupon Value]]</f>
        <v>10</v>
      </c>
    </row>
    <row r="243" spans="1:14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310</v>
      </c>
      <c r="J243" s="8" t="s">
        <v>23</v>
      </c>
      <c r="K243" s="11">
        <v>0</v>
      </c>
      <c r="L243" s="11">
        <v>0</v>
      </c>
      <c r="M243" s="11">
        <v>5</v>
      </c>
      <c r="N243" s="21">
        <f>Tabela1[[#This Row],[Total Value]]-Tabela1[[#This Row],[Coupon Value]]</f>
        <v>5</v>
      </c>
    </row>
    <row r="244" spans="1:14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  <c r="N244" s="21">
        <f>Tabela1[[#This Row],[Total Value]]-Tabela1[[#This Row],[Coupon Value]]</f>
        <v>59</v>
      </c>
    </row>
    <row r="245" spans="1:14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310</v>
      </c>
      <c r="J245" s="8" t="s">
        <v>19</v>
      </c>
      <c r="K245" s="11">
        <v>20</v>
      </c>
      <c r="L245" s="11">
        <v>15</v>
      </c>
      <c r="M245" s="11">
        <v>15</v>
      </c>
      <c r="N245" s="21">
        <f>Tabela1[[#This Row],[Total Value]]-Tabela1[[#This Row],[Coupon Value]]</f>
        <v>0</v>
      </c>
    </row>
    <row r="246" spans="1:14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310</v>
      </c>
      <c r="J246" s="8" t="s">
        <v>23</v>
      </c>
      <c r="K246" s="11">
        <v>0</v>
      </c>
      <c r="L246" s="11">
        <v>1</v>
      </c>
      <c r="M246" s="11">
        <v>4</v>
      </c>
      <c r="N246" s="21">
        <f>Tabela1[[#This Row],[Total Value]]-Tabela1[[#This Row],[Coupon Value]]</f>
        <v>3</v>
      </c>
    </row>
    <row r="247" spans="1:14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  <c r="N247" s="21">
        <f>Tabela1[[#This Row],[Total Value]]-Tabela1[[#This Row],[Coupon Value]]</f>
        <v>51</v>
      </c>
    </row>
    <row r="248" spans="1:14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310</v>
      </c>
      <c r="J248" s="8" t="s">
        <v>19</v>
      </c>
      <c r="K248" s="11">
        <v>20</v>
      </c>
      <c r="L248" s="11">
        <v>10</v>
      </c>
      <c r="M248" s="11">
        <v>20</v>
      </c>
      <c r="N248" s="21">
        <f>Tabela1[[#This Row],[Total Value]]-Tabela1[[#This Row],[Coupon Value]]</f>
        <v>10</v>
      </c>
    </row>
    <row r="249" spans="1:14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310</v>
      </c>
      <c r="J249" s="8" t="s">
        <v>23</v>
      </c>
      <c r="K249" s="11">
        <v>0</v>
      </c>
      <c r="L249" s="11">
        <v>0</v>
      </c>
      <c r="M249" s="11">
        <v>5</v>
      </c>
      <c r="N249" s="21">
        <f>Tabela1[[#This Row],[Total Value]]-Tabela1[[#This Row],[Coupon Value]]</f>
        <v>5</v>
      </c>
    </row>
    <row r="250" spans="1:14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  <c r="N250" s="21">
        <f>Tabela1[[#This Row],[Total Value]]-Tabela1[[#This Row],[Coupon Value]]</f>
        <v>25</v>
      </c>
    </row>
    <row r="251" spans="1:14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310</v>
      </c>
      <c r="J251" s="8" t="s">
        <v>19</v>
      </c>
      <c r="K251" s="11">
        <v>20</v>
      </c>
      <c r="L251" s="11">
        <v>15</v>
      </c>
      <c r="M251" s="11">
        <v>15</v>
      </c>
      <c r="N251" s="21">
        <f>Tabela1[[#This Row],[Total Value]]-Tabela1[[#This Row],[Coupon Value]]</f>
        <v>0</v>
      </c>
    </row>
    <row r="252" spans="1:14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310</v>
      </c>
      <c r="J252" s="8" t="s">
        <v>23</v>
      </c>
      <c r="K252" s="11">
        <v>0</v>
      </c>
      <c r="L252" s="11">
        <v>1</v>
      </c>
      <c r="M252" s="11">
        <v>4</v>
      </c>
      <c r="N252" s="21">
        <f>Tabela1[[#This Row],[Total Value]]-Tabela1[[#This Row],[Coupon Value]]</f>
        <v>3</v>
      </c>
    </row>
    <row r="253" spans="1:14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  <c r="N253" s="21">
        <f>Tabela1[[#This Row],[Total Value]]-Tabela1[[#This Row],[Coupon Value]]</f>
        <v>59</v>
      </c>
    </row>
    <row r="254" spans="1:14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310</v>
      </c>
      <c r="J254" s="8" t="s">
        <v>19</v>
      </c>
      <c r="K254" s="11">
        <v>20</v>
      </c>
      <c r="L254" s="11">
        <v>10</v>
      </c>
      <c r="M254" s="11">
        <v>20</v>
      </c>
      <c r="N254" s="21">
        <f>Tabela1[[#This Row],[Total Value]]-Tabela1[[#This Row],[Coupon Value]]</f>
        <v>10</v>
      </c>
    </row>
    <row r="255" spans="1:14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310</v>
      </c>
      <c r="J255" s="8" t="s">
        <v>23</v>
      </c>
      <c r="K255" s="11">
        <v>0</v>
      </c>
      <c r="L255" s="11">
        <v>0</v>
      </c>
      <c r="M255" s="11">
        <v>5</v>
      </c>
      <c r="N255" s="21">
        <f>Tabela1[[#This Row],[Total Value]]-Tabela1[[#This Row],[Coupon Value]]</f>
        <v>5</v>
      </c>
    </row>
    <row r="256" spans="1:14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  <c r="N256" s="21">
        <f>Tabela1[[#This Row],[Total Value]]-Tabela1[[#This Row],[Coupon Value]]</f>
        <v>35</v>
      </c>
    </row>
    <row r="257" spans="1:14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310</v>
      </c>
      <c r="J257" s="8" t="s">
        <v>23</v>
      </c>
      <c r="K257" s="11">
        <v>0</v>
      </c>
      <c r="L257" s="11">
        <v>0</v>
      </c>
      <c r="M257" s="11">
        <v>5</v>
      </c>
      <c r="N257" s="21">
        <f>Tabela1[[#This Row],[Total Value]]-Tabela1[[#This Row],[Coupon Value]]</f>
        <v>5</v>
      </c>
    </row>
    <row r="258" spans="1:14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  <c r="N258" s="21">
        <f>Tabela1[[#This Row],[Total Value]]-Tabela1[[#This Row],[Coupon Value]]</f>
        <v>51</v>
      </c>
    </row>
    <row r="259" spans="1:14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310</v>
      </c>
      <c r="J259" s="8" t="s">
        <v>19</v>
      </c>
      <c r="K259" s="11">
        <v>20</v>
      </c>
      <c r="L259" s="11">
        <v>10</v>
      </c>
      <c r="M259" s="11">
        <v>20</v>
      </c>
      <c r="N259" s="21">
        <f>Tabela1[[#This Row],[Total Value]]-Tabela1[[#This Row],[Coupon Value]]</f>
        <v>10</v>
      </c>
    </row>
    <row r="260" spans="1:14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310</v>
      </c>
      <c r="J260" s="8" t="s">
        <v>23</v>
      </c>
      <c r="K260" s="11">
        <v>0</v>
      </c>
      <c r="L260" s="11">
        <v>1</v>
      </c>
      <c r="M260" s="11">
        <v>4</v>
      </c>
      <c r="N260" s="21">
        <f>Tabela1[[#This Row],[Total Value]]-Tabela1[[#This Row],[Coupon Value]]</f>
        <v>3</v>
      </c>
    </row>
    <row r="261" spans="1:14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  <c r="N261" s="21">
        <f>Tabela1[[#This Row],[Total Value]]-Tabela1[[#This Row],[Coupon Value]]</f>
        <v>35</v>
      </c>
    </row>
    <row r="262" spans="1:14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310</v>
      </c>
      <c r="J262" s="8" t="s">
        <v>19</v>
      </c>
      <c r="K262" s="11">
        <v>20</v>
      </c>
      <c r="L262" s="11">
        <v>5</v>
      </c>
      <c r="M262" s="11">
        <v>25</v>
      </c>
      <c r="N262" s="21">
        <f>Tabela1[[#This Row],[Total Value]]-Tabela1[[#This Row],[Coupon Value]]</f>
        <v>20</v>
      </c>
    </row>
    <row r="263" spans="1:14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310</v>
      </c>
      <c r="J263" s="8" t="s">
        <v>23</v>
      </c>
      <c r="K263" s="11">
        <v>0</v>
      </c>
      <c r="L263" s="11">
        <v>0</v>
      </c>
      <c r="M263" s="11">
        <v>5</v>
      </c>
      <c r="N263" s="21">
        <f>Tabela1[[#This Row],[Total Value]]-Tabela1[[#This Row],[Coupon Value]]</f>
        <v>5</v>
      </c>
    </row>
    <row r="264" spans="1:14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  <c r="N264" s="21">
        <f>Tabela1[[#This Row],[Total Value]]-Tabela1[[#This Row],[Coupon Value]]</f>
        <v>25</v>
      </c>
    </row>
    <row r="265" spans="1:14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310</v>
      </c>
      <c r="J265" s="8" t="s">
        <v>19</v>
      </c>
      <c r="K265" s="11">
        <v>20</v>
      </c>
      <c r="L265" s="11">
        <v>12</v>
      </c>
      <c r="M265" s="11">
        <v>18</v>
      </c>
      <c r="N265" s="21">
        <f>Tabela1[[#This Row],[Total Value]]-Tabela1[[#This Row],[Coupon Value]]</f>
        <v>6</v>
      </c>
    </row>
    <row r="266" spans="1:14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310</v>
      </c>
      <c r="J266" s="8" t="s">
        <v>23</v>
      </c>
      <c r="K266" s="11">
        <v>0</v>
      </c>
      <c r="L266" s="11">
        <v>2</v>
      </c>
      <c r="M266" s="11">
        <v>3</v>
      </c>
      <c r="N266" s="21">
        <f>Tabela1[[#This Row],[Total Value]]-Tabela1[[#This Row],[Coupon Value]]</f>
        <v>1</v>
      </c>
    </row>
    <row r="267" spans="1:14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  <c r="N267" s="21">
        <f>Tabela1[[#This Row],[Total Value]]-Tabela1[[#This Row],[Coupon Value]]</f>
        <v>55</v>
      </c>
    </row>
    <row r="268" spans="1:14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310</v>
      </c>
      <c r="J268" s="8" t="s">
        <v>19</v>
      </c>
      <c r="K268" s="11">
        <v>20</v>
      </c>
      <c r="L268" s="11">
        <v>10</v>
      </c>
      <c r="M268" s="11">
        <v>20</v>
      </c>
      <c r="N268" s="21">
        <f>Tabela1[[#This Row],[Total Value]]-Tabela1[[#This Row],[Coupon Value]]</f>
        <v>10</v>
      </c>
    </row>
    <row r="269" spans="1:14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310</v>
      </c>
      <c r="J269" s="8" t="s">
        <v>23</v>
      </c>
      <c r="K269" s="11">
        <v>0</v>
      </c>
      <c r="L269" s="11">
        <v>0</v>
      </c>
      <c r="M269" s="11">
        <v>5</v>
      </c>
      <c r="N269" s="21">
        <f>Tabela1[[#This Row],[Total Value]]-Tabela1[[#This Row],[Coupon Value]]</f>
        <v>5</v>
      </c>
    </row>
    <row r="270" spans="1:14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  <c r="N270" s="21">
        <f>Tabela1[[#This Row],[Total Value]]-Tabela1[[#This Row],[Coupon Value]]</f>
        <v>59</v>
      </c>
    </row>
    <row r="271" spans="1:14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310</v>
      </c>
      <c r="J271" s="8" t="s">
        <v>19</v>
      </c>
      <c r="K271" s="11">
        <v>20</v>
      </c>
      <c r="L271" s="11">
        <v>15</v>
      </c>
      <c r="M271" s="11">
        <v>15</v>
      </c>
      <c r="N271" s="21">
        <f>Tabela1[[#This Row],[Total Value]]-Tabela1[[#This Row],[Coupon Value]]</f>
        <v>0</v>
      </c>
    </row>
    <row r="272" spans="1:14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310</v>
      </c>
      <c r="J272" s="8" t="s">
        <v>23</v>
      </c>
      <c r="K272" s="11">
        <v>0</v>
      </c>
      <c r="L272" s="11">
        <v>1</v>
      </c>
      <c r="M272" s="11">
        <v>4</v>
      </c>
      <c r="N272" s="21">
        <f>Tabela1[[#This Row],[Total Value]]-Tabela1[[#This Row],[Coupon Value]]</f>
        <v>3</v>
      </c>
    </row>
    <row r="273" spans="1:14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  <c r="N273" s="21">
        <f>Tabela1[[#This Row],[Total Value]]-Tabela1[[#This Row],[Coupon Value]]</f>
        <v>51</v>
      </c>
    </row>
    <row r="274" spans="1:14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310</v>
      </c>
      <c r="J274" s="8" t="s">
        <v>19</v>
      </c>
      <c r="K274" s="11">
        <v>20</v>
      </c>
      <c r="L274" s="11">
        <v>10</v>
      </c>
      <c r="M274" s="11">
        <v>20</v>
      </c>
      <c r="N274" s="21">
        <f>Tabela1[[#This Row],[Total Value]]-Tabela1[[#This Row],[Coupon Value]]</f>
        <v>10</v>
      </c>
    </row>
    <row r="275" spans="1:14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310</v>
      </c>
      <c r="J275" s="8" t="s">
        <v>23</v>
      </c>
      <c r="K275" s="11">
        <v>0</v>
      </c>
      <c r="L275" s="11">
        <v>0</v>
      </c>
      <c r="M275" s="11">
        <v>5</v>
      </c>
      <c r="N275" s="21">
        <f>Tabela1[[#This Row],[Total Value]]-Tabela1[[#This Row],[Coupon Value]]</f>
        <v>5</v>
      </c>
    </row>
    <row r="276" spans="1:14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  <c r="N276" s="21">
        <f>Tabela1[[#This Row],[Total Value]]-Tabela1[[#This Row],[Coupon Value]]</f>
        <v>25</v>
      </c>
    </row>
    <row r="277" spans="1:14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310</v>
      </c>
      <c r="J277" s="8" t="s">
        <v>19</v>
      </c>
      <c r="K277" s="11">
        <v>20</v>
      </c>
      <c r="L277" s="11">
        <v>15</v>
      </c>
      <c r="M277" s="11">
        <v>15</v>
      </c>
      <c r="N277" s="21">
        <f>Tabela1[[#This Row],[Total Value]]-Tabela1[[#This Row],[Coupon Value]]</f>
        <v>0</v>
      </c>
    </row>
    <row r="278" spans="1:14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310</v>
      </c>
      <c r="J278" s="8" t="s">
        <v>23</v>
      </c>
      <c r="K278" s="11">
        <v>0</v>
      </c>
      <c r="L278" s="11">
        <v>1</v>
      </c>
      <c r="M278" s="11">
        <v>4</v>
      </c>
      <c r="N278" s="21">
        <f>Tabela1[[#This Row],[Total Value]]-Tabela1[[#This Row],[Coupon Value]]</f>
        <v>3</v>
      </c>
    </row>
    <row r="279" spans="1:14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  <c r="N279" s="21">
        <f>Tabela1[[#This Row],[Total Value]]-Tabela1[[#This Row],[Coupon Value]]</f>
        <v>59</v>
      </c>
    </row>
    <row r="280" spans="1:14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310</v>
      </c>
      <c r="J280" s="8" t="s">
        <v>19</v>
      </c>
      <c r="K280" s="11">
        <v>20</v>
      </c>
      <c r="L280" s="11">
        <v>10</v>
      </c>
      <c r="M280" s="11">
        <v>20</v>
      </c>
      <c r="N280" s="21">
        <f>Tabela1[[#This Row],[Total Value]]-Tabela1[[#This Row],[Coupon Value]]</f>
        <v>10</v>
      </c>
    </row>
    <row r="281" spans="1:14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310</v>
      </c>
      <c r="J281" s="8" t="s">
        <v>23</v>
      </c>
      <c r="K281" s="11">
        <v>0</v>
      </c>
      <c r="L281" s="11">
        <v>0</v>
      </c>
      <c r="M281" s="11">
        <v>5</v>
      </c>
      <c r="N281" s="21">
        <f>Tabela1[[#This Row],[Total Value]]-Tabela1[[#This Row],[Coupon Value]]</f>
        <v>5</v>
      </c>
    </row>
    <row r="282" spans="1:14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  <c r="N282" s="21">
        <f>Tabela1[[#This Row],[Total Value]]-Tabela1[[#This Row],[Coupon Value]]</f>
        <v>35</v>
      </c>
    </row>
    <row r="283" spans="1:14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310</v>
      </c>
      <c r="J283" s="8" t="s">
        <v>19</v>
      </c>
      <c r="K283" s="11">
        <v>20</v>
      </c>
      <c r="L283" s="11">
        <v>15</v>
      </c>
      <c r="M283" s="11">
        <v>15</v>
      </c>
      <c r="N283" s="21">
        <f>Tabela1[[#This Row],[Total Value]]-Tabela1[[#This Row],[Coupon Value]]</f>
        <v>0</v>
      </c>
    </row>
    <row r="284" spans="1:14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310</v>
      </c>
      <c r="J284" s="8" t="s">
        <v>23</v>
      </c>
      <c r="K284" s="11">
        <v>0</v>
      </c>
      <c r="L284" s="11">
        <v>1</v>
      </c>
      <c r="M284" s="11">
        <v>4</v>
      </c>
      <c r="N284" s="21">
        <f>Tabela1[[#This Row],[Total Value]]-Tabela1[[#This Row],[Coupon Value]]</f>
        <v>3</v>
      </c>
    </row>
    <row r="285" spans="1:14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  <c r="N285" s="21">
        <f>Tabela1[[#This Row],[Total Value]]-Tabela1[[#This Row],[Coupon Value]]</f>
        <v>51</v>
      </c>
    </row>
    <row r="286" spans="1:14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310</v>
      </c>
      <c r="J286" s="8" t="s">
        <v>19</v>
      </c>
      <c r="K286" s="11">
        <v>20</v>
      </c>
      <c r="L286" s="11">
        <v>10</v>
      </c>
      <c r="M286" s="11">
        <v>20</v>
      </c>
      <c r="N286" s="21">
        <f>Tabela1[[#This Row],[Total Value]]-Tabela1[[#This Row],[Coupon Value]]</f>
        <v>10</v>
      </c>
    </row>
    <row r="287" spans="1:14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310</v>
      </c>
      <c r="J287" s="8" t="s">
        <v>23</v>
      </c>
      <c r="K287" s="11">
        <v>0</v>
      </c>
      <c r="L287" s="11">
        <v>0</v>
      </c>
      <c r="M287" s="11">
        <v>5</v>
      </c>
      <c r="N287" s="21">
        <f>Tabela1[[#This Row],[Total Value]]-Tabela1[[#This Row],[Coupon Value]]</f>
        <v>5</v>
      </c>
    </row>
    <row r="288" spans="1:14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  <c r="N288" s="21">
        <f>Tabela1[[#This Row],[Total Value]]-Tabela1[[#This Row],[Coupon Value]]</f>
        <v>25</v>
      </c>
    </row>
    <row r="289" spans="1:14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310</v>
      </c>
      <c r="J289" s="8" t="s">
        <v>19</v>
      </c>
      <c r="K289" s="11">
        <v>20</v>
      </c>
      <c r="L289" s="11">
        <v>12</v>
      </c>
      <c r="M289" s="11">
        <v>18</v>
      </c>
      <c r="N289" s="21">
        <f>Tabela1[[#This Row],[Total Value]]-Tabela1[[#This Row],[Coupon Value]]</f>
        <v>6</v>
      </c>
    </row>
    <row r="290" spans="1:14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310</v>
      </c>
      <c r="J290" s="8" t="s">
        <v>23</v>
      </c>
      <c r="K290" s="11">
        <v>0</v>
      </c>
      <c r="L290" s="11">
        <v>2</v>
      </c>
      <c r="M290" s="11">
        <v>3</v>
      </c>
      <c r="N290" s="21">
        <f>Tabela1[[#This Row],[Total Value]]-Tabela1[[#This Row],[Coupon Value]]</f>
        <v>1</v>
      </c>
    </row>
    <row r="291" spans="1:14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  <c r="N291" s="21">
        <f>Tabela1[[#This Row],[Total Value]]-Tabela1[[#This Row],[Coupon Value]]</f>
        <v>55</v>
      </c>
    </row>
    <row r="292" spans="1:14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310</v>
      </c>
      <c r="J292" s="8" t="s">
        <v>19</v>
      </c>
      <c r="K292" s="11">
        <v>20</v>
      </c>
      <c r="L292" s="11">
        <v>10</v>
      </c>
      <c r="M292" s="11">
        <v>20</v>
      </c>
      <c r="N292" s="21">
        <f>Tabela1[[#This Row],[Total Value]]-Tabela1[[#This Row],[Coupon Value]]</f>
        <v>10</v>
      </c>
    </row>
    <row r="293" spans="1:14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310</v>
      </c>
      <c r="J293" s="8" t="s">
        <v>23</v>
      </c>
      <c r="K293" s="11">
        <v>0</v>
      </c>
      <c r="L293" s="11">
        <v>0</v>
      </c>
      <c r="M293" s="11">
        <v>5</v>
      </c>
      <c r="N293" s="21">
        <f>Tabela1[[#This Row],[Total Value]]-Tabela1[[#This Row],[Coupon Value]]</f>
        <v>5</v>
      </c>
    </row>
    <row r="294" spans="1:14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  <c r="N294" s="21">
        <f>Tabela1[[#This Row],[Total Value]]-Tabela1[[#This Row],[Coupon Value]]</f>
        <v>59</v>
      </c>
    </row>
    <row r="295" spans="1:14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310</v>
      </c>
      <c r="J295" s="8" t="s">
        <v>19</v>
      </c>
      <c r="K295" s="11">
        <v>20</v>
      </c>
      <c r="L295" s="11">
        <v>15</v>
      </c>
      <c r="M295" s="11">
        <v>15</v>
      </c>
      <c r="N295" s="21">
        <f>Tabela1[[#This Row],[Total Value]]-Tabela1[[#This Row],[Coupon Value]]</f>
        <v>0</v>
      </c>
    </row>
    <row r="296" spans="1:14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310</v>
      </c>
      <c r="J296" s="8" t="s">
        <v>23</v>
      </c>
      <c r="K296" s="11">
        <v>0</v>
      </c>
      <c r="L296" s="11">
        <v>1</v>
      </c>
      <c r="M296" s="11">
        <v>4</v>
      </c>
      <c r="N296" s="21">
        <f>Tabela1[[#This Row],[Total Value]]-Tabela1[[#This Row],[Coupon Value]]</f>
        <v>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G46"/>
  <sheetViews>
    <sheetView showGridLines="0" topLeftCell="A31" workbookViewId="0">
      <selection activeCell="F26" sqref="F26"/>
    </sheetView>
  </sheetViews>
  <sheetFormatPr defaultRowHeight="15" x14ac:dyDescent="0.25"/>
  <cols>
    <col min="2" max="2" width="10.7109375" bestFit="1" customWidth="1"/>
    <col min="3" max="3" width="19.28515625" bestFit="1" customWidth="1"/>
    <col min="4" max="4" width="22.140625" bestFit="1" customWidth="1"/>
    <col min="5" max="5" width="32.140625" bestFit="1" customWidth="1"/>
    <col min="6" max="6" width="9.7109375" bestFit="1" customWidth="1"/>
    <col min="7" max="7" width="12.140625" bestFit="1" customWidth="1"/>
    <col min="8" max="8" width="9.7109375" bestFit="1" customWidth="1"/>
    <col min="9" max="9" width="10.28515625" bestFit="1" customWidth="1"/>
    <col min="10" max="11" width="12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23" t="s">
        <v>313</v>
      </c>
      <c r="C3" s="23"/>
      <c r="D3" s="23"/>
      <c r="E3" s="23"/>
      <c r="F3" s="23"/>
    </row>
    <row r="6" spans="2:6" x14ac:dyDescent="0.25">
      <c r="B6" t="s">
        <v>314</v>
      </c>
    </row>
    <row r="7" spans="2:6" x14ac:dyDescent="0.25">
      <c r="B7" t="s">
        <v>318</v>
      </c>
    </row>
    <row r="9" spans="2:6" x14ac:dyDescent="0.25">
      <c r="B9" s="12" t="s">
        <v>16</v>
      </c>
      <c r="C9" t="s">
        <v>27</v>
      </c>
    </row>
    <row r="11" spans="2:6" x14ac:dyDescent="0.25">
      <c r="B11" s="12" t="s">
        <v>315</v>
      </c>
      <c r="C11" t="s">
        <v>317</v>
      </c>
    </row>
    <row r="12" spans="2:6" x14ac:dyDescent="0.25">
      <c r="B12" s="13" t="s">
        <v>23</v>
      </c>
      <c r="C12" s="14">
        <v>806</v>
      </c>
    </row>
    <row r="13" spans="2:6" x14ac:dyDescent="0.25">
      <c r="B13" s="13" t="s">
        <v>19</v>
      </c>
      <c r="C13" s="14">
        <v>1502</v>
      </c>
    </row>
    <row r="14" spans="2:6" x14ac:dyDescent="0.25">
      <c r="B14" s="13" t="s">
        <v>316</v>
      </c>
      <c r="C14" s="14">
        <v>2308</v>
      </c>
    </row>
    <row r="17" spans="2:5" x14ac:dyDescent="0.25">
      <c r="B17" s="13" t="s">
        <v>320</v>
      </c>
    </row>
    <row r="19" spans="2:5" x14ac:dyDescent="0.25">
      <c r="B19" s="12" t="s">
        <v>16</v>
      </c>
      <c r="C19" t="s">
        <v>27</v>
      </c>
    </row>
    <row r="21" spans="2:5" x14ac:dyDescent="0.25">
      <c r="B21" s="12" t="s">
        <v>315</v>
      </c>
      <c r="C21" t="s">
        <v>321</v>
      </c>
    </row>
    <row r="22" spans="2:5" x14ac:dyDescent="0.25">
      <c r="B22" s="13" t="s">
        <v>22</v>
      </c>
      <c r="C22" s="24">
        <v>0</v>
      </c>
    </row>
    <row r="23" spans="2:5" x14ac:dyDescent="0.25">
      <c r="B23" s="13" t="s">
        <v>26</v>
      </c>
      <c r="C23" s="24">
        <v>0</v>
      </c>
    </row>
    <row r="24" spans="2:5" x14ac:dyDescent="0.25">
      <c r="B24" s="13" t="s">
        <v>18</v>
      </c>
      <c r="C24" s="24">
        <v>990</v>
      </c>
    </row>
    <row r="25" spans="2:5" x14ac:dyDescent="0.25">
      <c r="B25" s="13" t="s">
        <v>316</v>
      </c>
      <c r="C25" s="24">
        <v>990</v>
      </c>
      <c r="E25" s="16">
        <f>GETPIVOTDATA("EA Play Season Pass 
Price",$B$21)</f>
        <v>990</v>
      </c>
    </row>
    <row r="28" spans="2:5" x14ac:dyDescent="0.25">
      <c r="B28" s="13" t="s">
        <v>322</v>
      </c>
    </row>
    <row r="30" spans="2:5" x14ac:dyDescent="0.25">
      <c r="B30" s="12" t="s">
        <v>16</v>
      </c>
      <c r="C30" t="s">
        <v>27</v>
      </c>
    </row>
    <row r="32" spans="2:5" x14ac:dyDescent="0.25">
      <c r="B32" s="12" t="s">
        <v>315</v>
      </c>
      <c r="C32" t="s">
        <v>323</v>
      </c>
    </row>
    <row r="33" spans="2:7" x14ac:dyDescent="0.25">
      <c r="B33" s="13" t="s">
        <v>22</v>
      </c>
      <c r="C33" s="14">
        <v>0</v>
      </c>
    </row>
    <row r="34" spans="2:7" x14ac:dyDescent="0.25">
      <c r="B34" s="13" t="s">
        <v>26</v>
      </c>
      <c r="C34" s="14">
        <v>480</v>
      </c>
    </row>
    <row r="35" spans="2:7" x14ac:dyDescent="0.25">
      <c r="B35" s="13" t="s">
        <v>18</v>
      </c>
      <c r="C35" s="14">
        <v>660</v>
      </c>
    </row>
    <row r="36" spans="2:7" x14ac:dyDescent="0.25">
      <c r="B36" s="13" t="s">
        <v>316</v>
      </c>
      <c r="C36" s="14">
        <v>1140</v>
      </c>
      <c r="E36" s="17">
        <f>GETPIVOTDATA("Minecraft Season Pass Price",$B$32)</f>
        <v>1140</v>
      </c>
    </row>
    <row r="39" spans="2:7" x14ac:dyDescent="0.25">
      <c r="B39" s="13" t="s">
        <v>327</v>
      </c>
    </row>
    <row r="41" spans="2:7" x14ac:dyDescent="0.25">
      <c r="B41" s="12" t="s">
        <v>13</v>
      </c>
      <c r="C41" t="s">
        <v>317</v>
      </c>
      <c r="D41" t="s">
        <v>326</v>
      </c>
      <c r="E41" t="s">
        <v>325</v>
      </c>
    </row>
    <row r="42" spans="2:7" x14ac:dyDescent="0.25">
      <c r="B42" t="s">
        <v>18</v>
      </c>
      <c r="C42" s="14">
        <v>5388</v>
      </c>
      <c r="D42" s="14">
        <v>982</v>
      </c>
      <c r="E42" s="20">
        <v>4406</v>
      </c>
    </row>
    <row r="43" spans="2:7" x14ac:dyDescent="0.25">
      <c r="B43" t="s">
        <v>316</v>
      </c>
      <c r="C43" s="14">
        <v>5388</v>
      </c>
      <c r="D43" s="14">
        <v>982</v>
      </c>
      <c r="E43" s="20">
        <v>4406</v>
      </c>
    </row>
    <row r="45" spans="2:7" x14ac:dyDescent="0.25">
      <c r="G45" s="22">
        <f>GETPIVOTDATA("Soma de Total Value",$B$41)</f>
        <v>5388</v>
      </c>
    </row>
    <row r="46" spans="2:7" x14ac:dyDescent="0.25">
      <c r="G46" s="22">
        <f>GETPIVOTDATA("Soma de Coupon Value",$B$41)</f>
        <v>982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301"/>
  <sheetViews>
    <sheetView showGridLines="0" showRowColHeaders="0" tabSelected="1" topLeftCell="A29" zoomScaleNormal="100" workbookViewId="0">
      <selection activeCell="O71" sqref="O7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8.42578125" style="5" customWidth="1"/>
    <col min="2" max="2" width="3.5703125" customWidth="1"/>
    <col min="12" max="12" width="6.5703125" customWidth="1"/>
  </cols>
  <sheetData>
    <row r="1" spans="1:19" ht="18" customHeight="1" x14ac:dyDescent="0.25"/>
    <row r="2" spans="1:19" ht="40.5" customHeight="1" thickBot="1" x14ac:dyDescent="0.5">
      <c r="C2" s="19" t="s">
        <v>319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8"/>
      <c r="S2" s="18"/>
    </row>
    <row r="3" spans="1:19" ht="33" customHeight="1" thickTop="1" x14ac:dyDescent="0.25"/>
    <row r="4" spans="1:19" s="7" customFormat="1" ht="8.25" customHeight="1" x14ac:dyDescent="0.25">
      <c r="A4" s="5"/>
    </row>
    <row r="5" spans="1:19" s="7" customFormat="1" ht="7.5" customHeight="1" x14ac:dyDescent="0.25">
      <c r="A5" s="5"/>
    </row>
    <row r="6" spans="1:19" s="7" customFormat="1" ht="10.5" customHeight="1" x14ac:dyDescent="0.25">
      <c r="A6" s="5"/>
    </row>
    <row r="7" spans="1:19" s="7" customFormat="1" ht="9.75" customHeight="1" x14ac:dyDescent="0.25">
      <c r="A7" s="5"/>
    </row>
    <row r="8" spans="1:19" s="7" customFormat="1" ht="33" customHeight="1" x14ac:dyDescent="0.25">
      <c r="A8" s="5"/>
    </row>
    <row r="9" spans="1:19" s="7" customFormat="1" x14ac:dyDescent="0.25">
      <c r="A9" s="5"/>
    </row>
    <row r="10" spans="1:19" s="7" customFormat="1" x14ac:dyDescent="0.25">
      <c r="A10" s="5"/>
    </row>
    <row r="11" spans="1:19" s="7" customFormat="1" x14ac:dyDescent="0.25">
      <c r="A11" s="5"/>
    </row>
    <row r="12" spans="1:19" s="7" customFormat="1" x14ac:dyDescent="0.25">
      <c r="A12" s="5"/>
    </row>
    <row r="13" spans="1:19" s="7" customFormat="1" x14ac:dyDescent="0.25">
      <c r="A13" s="5"/>
    </row>
    <row r="14" spans="1:19" s="7" customFormat="1" x14ac:dyDescent="0.25">
      <c r="A14" s="5"/>
    </row>
    <row r="15" spans="1:19" s="7" customFormat="1" x14ac:dyDescent="0.25">
      <c r="A15" s="5"/>
    </row>
    <row r="16" spans="1:19" s="7" customFormat="1" x14ac:dyDescent="0.25">
      <c r="A16" s="5"/>
    </row>
    <row r="17" spans="1:1" s="7" customFormat="1" x14ac:dyDescent="0.25">
      <c r="A17" s="5"/>
    </row>
    <row r="18" spans="1:1" s="7" customFormat="1" x14ac:dyDescent="0.25">
      <c r="A18" s="5"/>
    </row>
    <row r="19" spans="1:1" s="7" customFormat="1" x14ac:dyDescent="0.25">
      <c r="A19" s="5"/>
    </row>
    <row r="20" spans="1:1" s="7" customFormat="1" x14ac:dyDescent="0.25">
      <c r="A20" s="5"/>
    </row>
    <row r="21" spans="1:1" s="7" customFormat="1" x14ac:dyDescent="0.25">
      <c r="A21" s="5"/>
    </row>
    <row r="22" spans="1:1" s="7" customFormat="1" x14ac:dyDescent="0.25">
      <c r="A22" s="5"/>
    </row>
    <row r="23" spans="1:1" s="7" customFormat="1" x14ac:dyDescent="0.25">
      <c r="A23" s="5"/>
    </row>
    <row r="24" spans="1:1" s="7" customFormat="1" x14ac:dyDescent="0.25">
      <c r="A24" s="5"/>
    </row>
    <row r="25" spans="1:1" s="7" customFormat="1" x14ac:dyDescent="0.25">
      <c r="A25" s="5"/>
    </row>
    <row r="26" spans="1:1" s="7" customFormat="1" x14ac:dyDescent="0.25">
      <c r="A26" s="5"/>
    </row>
    <row r="27" spans="1:1" s="7" customFormat="1" x14ac:dyDescent="0.25">
      <c r="A27" s="5"/>
    </row>
    <row r="28" spans="1:1" s="7" customFormat="1" x14ac:dyDescent="0.25">
      <c r="A28" s="5"/>
    </row>
    <row r="29" spans="1:1" s="7" customFormat="1" x14ac:dyDescent="0.25">
      <c r="A29" s="5"/>
    </row>
    <row r="30" spans="1:1" s="7" customFormat="1" x14ac:dyDescent="0.25">
      <c r="A30" s="5"/>
    </row>
    <row r="31" spans="1:1" s="7" customFormat="1" x14ac:dyDescent="0.25">
      <c r="A31" s="5"/>
    </row>
    <row r="32" spans="1:1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x14ac:dyDescent="0.25">
      <c r="A37" s="5"/>
    </row>
    <row r="38" spans="1:1" s="7" customFormat="1" x14ac:dyDescent="0.25">
      <c r="A38" s="5"/>
    </row>
    <row r="39" spans="1:1" s="7" customFormat="1" x14ac:dyDescent="0.25">
      <c r="A39" s="5"/>
    </row>
    <row r="40" spans="1:1" s="7" customFormat="1" x14ac:dyDescent="0.25">
      <c r="A40" s="5"/>
    </row>
    <row r="41" spans="1:1" s="7" customFormat="1" x14ac:dyDescent="0.25">
      <c r="A41" s="5"/>
    </row>
    <row r="42" spans="1:1" s="7" customFormat="1" x14ac:dyDescent="0.25">
      <c r="A42" s="5"/>
    </row>
    <row r="43" spans="1:1" s="7" customFormat="1" x14ac:dyDescent="0.25">
      <c r="A43" s="5"/>
    </row>
    <row r="44" spans="1:1" s="7" customFormat="1" x14ac:dyDescent="0.25">
      <c r="A44" s="5"/>
    </row>
    <row r="45" spans="1:1" s="7" customFormat="1" x14ac:dyDescent="0.25">
      <c r="A45" s="5"/>
    </row>
    <row r="46" spans="1:1" s="7" customFormat="1" x14ac:dyDescent="0.25">
      <c r="A46" s="5"/>
    </row>
    <row r="47" spans="1:1" s="7" customFormat="1" x14ac:dyDescent="0.25">
      <c r="A47" s="5"/>
    </row>
    <row r="48" spans="1:1" s="7" customFormat="1" x14ac:dyDescent="0.25">
      <c r="A48" s="5"/>
    </row>
    <row r="49" spans="1:1" s="7" customFormat="1" x14ac:dyDescent="0.25">
      <c r="A49" s="5"/>
    </row>
    <row r="50" spans="1:1" s="7" customFormat="1" x14ac:dyDescent="0.25">
      <c r="A50" s="5"/>
    </row>
    <row r="51" spans="1:1" s="7" customFormat="1" x14ac:dyDescent="0.25">
      <c r="A51" s="5"/>
    </row>
    <row r="52" spans="1:1" s="7" customFormat="1" x14ac:dyDescent="0.25">
      <c r="A52" s="5"/>
    </row>
    <row r="53" spans="1:1" s="7" customFormat="1" x14ac:dyDescent="0.25">
      <c r="A53" s="5"/>
    </row>
    <row r="54" spans="1:1" s="7" customFormat="1" x14ac:dyDescent="0.25">
      <c r="A54" s="5"/>
    </row>
    <row r="55" spans="1:1" s="7" customFormat="1" x14ac:dyDescent="0.25">
      <c r="A55" s="5"/>
    </row>
    <row r="56" spans="1:1" s="7" customFormat="1" x14ac:dyDescent="0.25">
      <c r="A56" s="5"/>
    </row>
    <row r="57" spans="1:1" s="7" customFormat="1" x14ac:dyDescent="0.25">
      <c r="A57" s="5"/>
    </row>
    <row r="58" spans="1:1" s="7" customFormat="1" x14ac:dyDescent="0.25">
      <c r="A58" s="5"/>
    </row>
    <row r="59" spans="1:1" s="7" customFormat="1" x14ac:dyDescent="0.25">
      <c r="A59" s="5"/>
    </row>
    <row r="60" spans="1:1" s="7" customFormat="1" x14ac:dyDescent="0.25">
      <c r="A60" s="5"/>
    </row>
    <row r="61" spans="1:1" s="7" customFormat="1" x14ac:dyDescent="0.25">
      <c r="A61" s="5"/>
    </row>
    <row r="62" spans="1:1" s="7" customFormat="1" x14ac:dyDescent="0.25">
      <c r="A62" s="5"/>
    </row>
    <row r="63" spans="1:1" s="7" customFormat="1" x14ac:dyDescent="0.25">
      <c r="A63" s="5"/>
    </row>
    <row r="64" spans="1:1" s="7" customFormat="1" x14ac:dyDescent="0.25">
      <c r="A64" s="5"/>
    </row>
    <row r="65" spans="1:1" s="7" customFormat="1" x14ac:dyDescent="0.25">
      <c r="A65" s="5"/>
    </row>
    <row r="66" spans="1:1" s="7" customFormat="1" x14ac:dyDescent="0.25">
      <c r="A66" s="5"/>
    </row>
    <row r="67" spans="1:1" s="7" customFormat="1" x14ac:dyDescent="0.25">
      <c r="A67" s="5"/>
    </row>
    <row r="68" spans="1:1" s="7" customFormat="1" x14ac:dyDescent="0.25">
      <c r="A68" s="5"/>
    </row>
    <row r="69" spans="1:1" s="7" customFormat="1" x14ac:dyDescent="0.25">
      <c r="A69" s="5"/>
    </row>
    <row r="70" spans="1:1" s="7" customFormat="1" x14ac:dyDescent="0.25">
      <c r="A70" s="5"/>
    </row>
    <row r="71" spans="1:1" s="7" customFormat="1" x14ac:dyDescent="0.25">
      <c r="A71" s="5"/>
    </row>
    <row r="72" spans="1:1" s="7" customFormat="1" x14ac:dyDescent="0.25">
      <c r="A72" s="5"/>
    </row>
    <row r="73" spans="1:1" s="7" customFormat="1" x14ac:dyDescent="0.25">
      <c r="A73" s="5"/>
    </row>
    <row r="74" spans="1:1" s="7" customFormat="1" x14ac:dyDescent="0.25">
      <c r="A74" s="5"/>
    </row>
    <row r="75" spans="1:1" s="7" customFormat="1" x14ac:dyDescent="0.25">
      <c r="A75" s="5"/>
    </row>
    <row r="76" spans="1:1" s="7" customFormat="1" x14ac:dyDescent="0.25">
      <c r="A76" s="5"/>
    </row>
    <row r="77" spans="1:1" s="7" customFormat="1" x14ac:dyDescent="0.25">
      <c r="A77" s="5"/>
    </row>
    <row r="78" spans="1:1" s="7" customFormat="1" x14ac:dyDescent="0.25">
      <c r="A78" s="5"/>
    </row>
    <row r="79" spans="1:1" s="7" customFormat="1" x14ac:dyDescent="0.25">
      <c r="A79" s="5"/>
    </row>
    <row r="80" spans="1:1" s="7" customFormat="1" x14ac:dyDescent="0.25">
      <c r="A80" s="5"/>
    </row>
    <row r="81" spans="1:1" s="7" customFormat="1" x14ac:dyDescent="0.25">
      <c r="A81" s="5"/>
    </row>
    <row r="82" spans="1:1" s="7" customFormat="1" x14ac:dyDescent="0.25">
      <c r="A82" s="5"/>
    </row>
    <row r="83" spans="1:1" s="7" customFormat="1" x14ac:dyDescent="0.25">
      <c r="A83" s="5"/>
    </row>
    <row r="84" spans="1:1" s="7" customFormat="1" x14ac:dyDescent="0.25">
      <c r="A84" s="5"/>
    </row>
    <row r="85" spans="1:1" s="7" customFormat="1" x14ac:dyDescent="0.25">
      <c r="A85" s="5"/>
    </row>
    <row r="86" spans="1:1" s="7" customFormat="1" x14ac:dyDescent="0.25">
      <c r="A86" s="5"/>
    </row>
    <row r="87" spans="1:1" s="7" customFormat="1" x14ac:dyDescent="0.25">
      <c r="A87" s="5"/>
    </row>
    <row r="88" spans="1:1" s="7" customFormat="1" x14ac:dyDescent="0.25">
      <c r="A88" s="5"/>
    </row>
    <row r="89" spans="1:1" s="7" customFormat="1" x14ac:dyDescent="0.25">
      <c r="A89" s="5"/>
    </row>
    <row r="90" spans="1:1" s="7" customFormat="1" x14ac:dyDescent="0.25">
      <c r="A90" s="5"/>
    </row>
    <row r="91" spans="1:1" s="7" customFormat="1" x14ac:dyDescent="0.25">
      <c r="A91" s="5"/>
    </row>
    <row r="92" spans="1:1" s="7" customFormat="1" x14ac:dyDescent="0.25">
      <c r="A92" s="5"/>
    </row>
    <row r="93" spans="1:1" s="7" customFormat="1" x14ac:dyDescent="0.25">
      <c r="A93" s="5"/>
    </row>
    <row r="94" spans="1:1" s="7" customFormat="1" x14ac:dyDescent="0.25">
      <c r="A94" s="5"/>
    </row>
    <row r="95" spans="1:1" s="7" customFormat="1" x14ac:dyDescent="0.25">
      <c r="A95" s="5"/>
    </row>
    <row r="96" spans="1:1" s="7" customFormat="1" x14ac:dyDescent="0.25">
      <c r="A96" s="5"/>
    </row>
    <row r="97" spans="1:1" s="7" customFormat="1" x14ac:dyDescent="0.25">
      <c r="A97" s="5"/>
    </row>
    <row r="98" spans="1:1" s="7" customFormat="1" x14ac:dyDescent="0.25">
      <c r="A98" s="5"/>
    </row>
    <row r="99" spans="1:1" s="7" customFormat="1" x14ac:dyDescent="0.25">
      <c r="A99" s="5"/>
    </row>
    <row r="100" spans="1:1" s="7" customFormat="1" x14ac:dyDescent="0.25">
      <c r="A100" s="5"/>
    </row>
    <row r="101" spans="1:1" s="7" customFormat="1" x14ac:dyDescent="0.25">
      <c r="A101" s="5"/>
    </row>
    <row r="102" spans="1:1" s="7" customFormat="1" x14ac:dyDescent="0.25">
      <c r="A102" s="5"/>
    </row>
    <row r="103" spans="1:1" s="7" customFormat="1" x14ac:dyDescent="0.25">
      <c r="A103" s="5"/>
    </row>
    <row r="104" spans="1:1" s="7" customFormat="1" x14ac:dyDescent="0.25">
      <c r="A104" s="5"/>
    </row>
    <row r="105" spans="1:1" s="7" customFormat="1" x14ac:dyDescent="0.25">
      <c r="A105" s="5"/>
    </row>
    <row r="106" spans="1:1" s="7" customFormat="1" x14ac:dyDescent="0.25">
      <c r="A106" s="5"/>
    </row>
    <row r="107" spans="1:1" s="7" customFormat="1" x14ac:dyDescent="0.25">
      <c r="A107" s="5"/>
    </row>
    <row r="108" spans="1:1" s="7" customFormat="1" x14ac:dyDescent="0.25">
      <c r="A108" s="5"/>
    </row>
    <row r="109" spans="1:1" s="7" customFormat="1" x14ac:dyDescent="0.25">
      <c r="A109" s="5"/>
    </row>
    <row r="110" spans="1:1" s="7" customFormat="1" x14ac:dyDescent="0.25">
      <c r="A110" s="5"/>
    </row>
    <row r="111" spans="1:1" s="7" customFormat="1" x14ac:dyDescent="0.25">
      <c r="A111" s="5"/>
    </row>
    <row r="112" spans="1:1" s="7" customFormat="1" x14ac:dyDescent="0.25">
      <c r="A112" s="5"/>
    </row>
    <row r="113" spans="1:1" s="7" customFormat="1" x14ac:dyDescent="0.25">
      <c r="A113" s="5"/>
    </row>
    <row r="114" spans="1:1" s="7" customFormat="1" x14ac:dyDescent="0.25">
      <c r="A114" s="5"/>
    </row>
    <row r="115" spans="1:1" s="7" customFormat="1" x14ac:dyDescent="0.25">
      <c r="A115" s="5"/>
    </row>
    <row r="116" spans="1:1" s="7" customFormat="1" x14ac:dyDescent="0.25">
      <c r="A116" s="5"/>
    </row>
    <row r="117" spans="1:1" s="7" customFormat="1" x14ac:dyDescent="0.25">
      <c r="A117" s="5"/>
    </row>
    <row r="118" spans="1:1" s="7" customFormat="1" x14ac:dyDescent="0.25">
      <c r="A118" s="5"/>
    </row>
    <row r="119" spans="1:1" s="7" customFormat="1" x14ac:dyDescent="0.25">
      <c r="A119" s="5"/>
    </row>
    <row r="120" spans="1:1" s="7" customFormat="1" x14ac:dyDescent="0.25">
      <c r="A120" s="5"/>
    </row>
    <row r="121" spans="1:1" s="7" customFormat="1" x14ac:dyDescent="0.25">
      <c r="A121" s="5"/>
    </row>
    <row r="122" spans="1:1" s="7" customFormat="1" x14ac:dyDescent="0.25">
      <c r="A122" s="5"/>
    </row>
    <row r="123" spans="1:1" s="7" customFormat="1" x14ac:dyDescent="0.25">
      <c r="A123" s="5"/>
    </row>
    <row r="124" spans="1:1" s="7" customFormat="1" x14ac:dyDescent="0.25">
      <c r="A124" s="5"/>
    </row>
    <row r="125" spans="1:1" s="7" customFormat="1" x14ac:dyDescent="0.25">
      <c r="A125" s="5"/>
    </row>
    <row r="126" spans="1:1" s="7" customFormat="1" x14ac:dyDescent="0.25">
      <c r="A126" s="5"/>
    </row>
    <row r="127" spans="1:1" s="7" customFormat="1" x14ac:dyDescent="0.25">
      <c r="A127" s="5"/>
    </row>
    <row r="128" spans="1:1" s="7" customFormat="1" x14ac:dyDescent="0.25">
      <c r="A128" s="5"/>
    </row>
    <row r="129" spans="1:1" s="7" customFormat="1" x14ac:dyDescent="0.25">
      <c r="A129" s="5"/>
    </row>
    <row r="130" spans="1:1" s="7" customFormat="1" x14ac:dyDescent="0.25">
      <c r="A130" s="5"/>
    </row>
    <row r="131" spans="1:1" s="7" customFormat="1" x14ac:dyDescent="0.25">
      <c r="A131" s="5"/>
    </row>
    <row r="132" spans="1:1" s="7" customFormat="1" x14ac:dyDescent="0.25">
      <c r="A132" s="5"/>
    </row>
    <row r="133" spans="1:1" s="7" customFormat="1" x14ac:dyDescent="0.25">
      <c r="A133" s="5"/>
    </row>
    <row r="134" spans="1:1" s="7" customFormat="1" x14ac:dyDescent="0.25">
      <c r="A134" s="5"/>
    </row>
    <row r="135" spans="1:1" s="7" customFormat="1" x14ac:dyDescent="0.25">
      <c r="A135" s="5"/>
    </row>
    <row r="136" spans="1:1" s="7" customFormat="1" x14ac:dyDescent="0.25">
      <c r="A136" s="5"/>
    </row>
    <row r="137" spans="1:1" s="7" customFormat="1" x14ac:dyDescent="0.25">
      <c r="A137" s="5"/>
    </row>
    <row r="138" spans="1:1" s="7" customFormat="1" x14ac:dyDescent="0.25">
      <c r="A138" s="5"/>
    </row>
    <row r="139" spans="1:1" s="7" customFormat="1" x14ac:dyDescent="0.25">
      <c r="A139" s="5"/>
    </row>
    <row r="140" spans="1:1" s="7" customFormat="1" x14ac:dyDescent="0.25">
      <c r="A140" s="5"/>
    </row>
    <row r="141" spans="1:1" s="7" customFormat="1" x14ac:dyDescent="0.25">
      <c r="A141" s="5"/>
    </row>
    <row r="142" spans="1:1" s="7" customFormat="1" x14ac:dyDescent="0.25">
      <c r="A142" s="5"/>
    </row>
    <row r="143" spans="1:1" s="7" customFormat="1" x14ac:dyDescent="0.25">
      <c r="A143" s="5"/>
    </row>
    <row r="144" spans="1:1" s="7" customFormat="1" x14ac:dyDescent="0.25">
      <c r="A144" s="5"/>
    </row>
    <row r="145" spans="1:1" s="7" customFormat="1" x14ac:dyDescent="0.25">
      <c r="A145" s="5"/>
    </row>
    <row r="146" spans="1:1" s="7" customFormat="1" x14ac:dyDescent="0.25">
      <c r="A146" s="5"/>
    </row>
    <row r="147" spans="1:1" s="7" customFormat="1" x14ac:dyDescent="0.25">
      <c r="A147" s="5"/>
    </row>
    <row r="148" spans="1:1" s="7" customFormat="1" x14ac:dyDescent="0.25">
      <c r="A148" s="5"/>
    </row>
    <row r="149" spans="1:1" s="7" customFormat="1" x14ac:dyDescent="0.25">
      <c r="A149" s="5"/>
    </row>
    <row r="150" spans="1:1" s="7" customFormat="1" x14ac:dyDescent="0.25">
      <c r="A150" s="5"/>
    </row>
    <row r="151" spans="1:1" s="7" customFormat="1" x14ac:dyDescent="0.25">
      <c r="A151" s="5"/>
    </row>
    <row r="152" spans="1:1" s="7" customFormat="1" x14ac:dyDescent="0.25">
      <c r="A152" s="5"/>
    </row>
    <row r="153" spans="1:1" s="7" customFormat="1" x14ac:dyDescent="0.25">
      <c r="A153" s="5"/>
    </row>
    <row r="154" spans="1:1" s="7" customFormat="1" x14ac:dyDescent="0.25">
      <c r="A154" s="5"/>
    </row>
    <row r="155" spans="1:1" s="7" customFormat="1" x14ac:dyDescent="0.25">
      <c r="A155" s="5"/>
    </row>
    <row r="156" spans="1:1" s="7" customFormat="1" x14ac:dyDescent="0.25">
      <c r="A156" s="5"/>
    </row>
    <row r="157" spans="1:1" s="7" customFormat="1" x14ac:dyDescent="0.25">
      <c r="A157" s="5"/>
    </row>
    <row r="158" spans="1:1" s="7" customFormat="1" x14ac:dyDescent="0.25">
      <c r="A158" s="5"/>
    </row>
    <row r="159" spans="1:1" s="7" customFormat="1" x14ac:dyDescent="0.25">
      <c r="A159" s="5"/>
    </row>
    <row r="160" spans="1:1" s="7" customFormat="1" x14ac:dyDescent="0.25">
      <c r="A160" s="5"/>
    </row>
    <row r="161" spans="1:1" s="7" customFormat="1" x14ac:dyDescent="0.25">
      <c r="A161" s="5"/>
    </row>
    <row r="162" spans="1:1" s="7" customFormat="1" x14ac:dyDescent="0.25">
      <c r="A162" s="5"/>
    </row>
    <row r="163" spans="1:1" s="7" customFormat="1" x14ac:dyDescent="0.25">
      <c r="A163" s="5"/>
    </row>
    <row r="164" spans="1:1" s="7" customFormat="1" x14ac:dyDescent="0.25">
      <c r="A164" s="5"/>
    </row>
    <row r="165" spans="1:1" s="7" customFormat="1" x14ac:dyDescent="0.25">
      <c r="A165" s="5"/>
    </row>
    <row r="166" spans="1:1" s="7" customFormat="1" x14ac:dyDescent="0.25">
      <c r="A166" s="5"/>
    </row>
    <row r="167" spans="1:1" s="7" customFormat="1" x14ac:dyDescent="0.25">
      <c r="A167" s="5"/>
    </row>
    <row r="168" spans="1:1" s="7" customFormat="1" x14ac:dyDescent="0.25">
      <c r="A168" s="5"/>
    </row>
    <row r="169" spans="1:1" s="7" customFormat="1" x14ac:dyDescent="0.25">
      <c r="A169" s="5"/>
    </row>
    <row r="170" spans="1:1" s="7" customFormat="1" x14ac:dyDescent="0.25">
      <c r="A170" s="5"/>
    </row>
    <row r="171" spans="1:1" s="7" customFormat="1" x14ac:dyDescent="0.25">
      <c r="A171" s="5"/>
    </row>
    <row r="172" spans="1:1" s="7" customFormat="1" x14ac:dyDescent="0.25">
      <c r="A172" s="5"/>
    </row>
    <row r="173" spans="1:1" s="7" customFormat="1" x14ac:dyDescent="0.25">
      <c r="A173" s="5"/>
    </row>
    <row r="174" spans="1:1" s="7" customFormat="1" x14ac:dyDescent="0.25">
      <c r="A174" s="5"/>
    </row>
    <row r="175" spans="1:1" s="7" customFormat="1" x14ac:dyDescent="0.25">
      <c r="A175" s="5"/>
    </row>
    <row r="176" spans="1:1" s="7" customFormat="1" x14ac:dyDescent="0.25">
      <c r="A176" s="5"/>
    </row>
    <row r="177" spans="1:1" s="7" customFormat="1" x14ac:dyDescent="0.25">
      <c r="A177" s="5"/>
    </row>
    <row r="178" spans="1:1" s="7" customFormat="1" x14ac:dyDescent="0.25">
      <c r="A178" s="5"/>
    </row>
    <row r="179" spans="1:1" s="7" customFormat="1" x14ac:dyDescent="0.25">
      <c r="A179" s="5"/>
    </row>
    <row r="180" spans="1:1" s="7" customFormat="1" x14ac:dyDescent="0.25">
      <c r="A180" s="5"/>
    </row>
    <row r="181" spans="1:1" s="7" customFormat="1" x14ac:dyDescent="0.25">
      <c r="A181" s="5"/>
    </row>
    <row r="182" spans="1:1" s="7" customFormat="1" x14ac:dyDescent="0.25">
      <c r="A182" s="5"/>
    </row>
    <row r="183" spans="1:1" s="7" customFormat="1" x14ac:dyDescent="0.25">
      <c r="A183" s="5"/>
    </row>
    <row r="184" spans="1:1" s="7" customFormat="1" x14ac:dyDescent="0.25">
      <c r="A184" s="5"/>
    </row>
    <row r="185" spans="1:1" s="7" customFormat="1" x14ac:dyDescent="0.25">
      <c r="A185" s="5"/>
    </row>
    <row r="186" spans="1:1" s="7" customFormat="1" x14ac:dyDescent="0.25">
      <c r="A186" s="5"/>
    </row>
    <row r="187" spans="1:1" s="7" customFormat="1" x14ac:dyDescent="0.25">
      <c r="A187" s="5"/>
    </row>
    <row r="188" spans="1:1" s="7" customFormat="1" x14ac:dyDescent="0.25">
      <c r="A188" s="5"/>
    </row>
    <row r="189" spans="1:1" s="7" customFormat="1" x14ac:dyDescent="0.25">
      <c r="A189" s="5"/>
    </row>
    <row r="190" spans="1:1" s="7" customFormat="1" x14ac:dyDescent="0.25">
      <c r="A190" s="5"/>
    </row>
    <row r="191" spans="1:1" s="7" customFormat="1" x14ac:dyDescent="0.25">
      <c r="A191" s="5"/>
    </row>
    <row r="192" spans="1:1" s="7" customFormat="1" x14ac:dyDescent="0.25">
      <c r="A192" s="5"/>
    </row>
    <row r="193" spans="1:1" s="7" customFormat="1" x14ac:dyDescent="0.25">
      <c r="A193" s="5"/>
    </row>
    <row r="194" spans="1:1" s="7" customFormat="1" x14ac:dyDescent="0.25">
      <c r="A194" s="5"/>
    </row>
    <row r="195" spans="1:1" s="7" customFormat="1" x14ac:dyDescent="0.25">
      <c r="A195" s="5"/>
    </row>
    <row r="196" spans="1:1" s="7" customFormat="1" x14ac:dyDescent="0.25">
      <c r="A196" s="5"/>
    </row>
    <row r="197" spans="1:1" s="7" customFormat="1" x14ac:dyDescent="0.25">
      <c r="A197" s="5"/>
    </row>
    <row r="198" spans="1:1" s="7" customFormat="1" x14ac:dyDescent="0.25">
      <c r="A198" s="5"/>
    </row>
    <row r="199" spans="1:1" s="7" customFormat="1" x14ac:dyDescent="0.25">
      <c r="A199" s="5"/>
    </row>
    <row r="200" spans="1:1" s="7" customFormat="1" x14ac:dyDescent="0.25">
      <c r="A200" s="5"/>
    </row>
    <row r="201" spans="1:1" s="7" customFormat="1" x14ac:dyDescent="0.25">
      <c r="A201" s="5"/>
    </row>
    <row r="202" spans="1:1" s="7" customFormat="1" x14ac:dyDescent="0.25">
      <c r="A202" s="5"/>
    </row>
    <row r="203" spans="1:1" s="7" customFormat="1" x14ac:dyDescent="0.25">
      <c r="A203" s="5"/>
    </row>
    <row r="204" spans="1:1" s="7" customFormat="1" x14ac:dyDescent="0.25">
      <c r="A204" s="5"/>
    </row>
    <row r="205" spans="1:1" s="7" customFormat="1" x14ac:dyDescent="0.25">
      <c r="A205" s="5"/>
    </row>
    <row r="206" spans="1:1" s="7" customFormat="1" x14ac:dyDescent="0.25">
      <c r="A206" s="5"/>
    </row>
    <row r="207" spans="1:1" s="7" customFormat="1" x14ac:dyDescent="0.25">
      <c r="A207" s="5"/>
    </row>
    <row r="208" spans="1:1" s="7" customFormat="1" x14ac:dyDescent="0.25">
      <c r="A208" s="5"/>
    </row>
    <row r="209" spans="1:1" s="7" customFormat="1" x14ac:dyDescent="0.25">
      <c r="A209" s="5"/>
    </row>
    <row r="210" spans="1:1" s="7" customFormat="1" x14ac:dyDescent="0.25">
      <c r="A210" s="5"/>
    </row>
    <row r="211" spans="1:1" s="7" customFormat="1" x14ac:dyDescent="0.25">
      <c r="A211" s="5"/>
    </row>
    <row r="212" spans="1:1" s="7" customFormat="1" x14ac:dyDescent="0.25">
      <c r="A212" s="5"/>
    </row>
    <row r="213" spans="1:1" s="7" customFormat="1" x14ac:dyDescent="0.25">
      <c r="A213" s="5"/>
    </row>
    <row r="214" spans="1:1" s="7" customFormat="1" x14ac:dyDescent="0.25">
      <c r="A214" s="5"/>
    </row>
    <row r="215" spans="1:1" s="7" customFormat="1" x14ac:dyDescent="0.25">
      <c r="A215" s="5"/>
    </row>
    <row r="216" spans="1:1" s="7" customFormat="1" x14ac:dyDescent="0.25">
      <c r="A216" s="5"/>
    </row>
    <row r="217" spans="1:1" s="7" customFormat="1" x14ac:dyDescent="0.25">
      <c r="A217" s="5"/>
    </row>
    <row r="218" spans="1:1" s="7" customFormat="1" x14ac:dyDescent="0.25">
      <c r="A218" s="5"/>
    </row>
    <row r="219" spans="1:1" s="7" customFormat="1" x14ac:dyDescent="0.25">
      <c r="A219" s="5"/>
    </row>
    <row r="220" spans="1:1" s="7" customFormat="1" x14ac:dyDescent="0.25">
      <c r="A220" s="5"/>
    </row>
    <row r="221" spans="1:1" s="7" customFormat="1" x14ac:dyDescent="0.25">
      <c r="A221" s="5"/>
    </row>
    <row r="222" spans="1:1" s="7" customFormat="1" x14ac:dyDescent="0.25">
      <c r="A222" s="5"/>
    </row>
    <row r="223" spans="1:1" s="7" customFormat="1" x14ac:dyDescent="0.25">
      <c r="A223" s="5"/>
    </row>
    <row r="224" spans="1:1" s="7" customFormat="1" x14ac:dyDescent="0.25">
      <c r="A224" s="5"/>
    </row>
    <row r="225" spans="1:1" s="7" customFormat="1" x14ac:dyDescent="0.25">
      <c r="A225" s="5"/>
    </row>
    <row r="226" spans="1:1" s="7" customFormat="1" x14ac:dyDescent="0.25">
      <c r="A226" s="5"/>
    </row>
    <row r="227" spans="1:1" s="7" customFormat="1" x14ac:dyDescent="0.25">
      <c r="A227" s="5"/>
    </row>
    <row r="228" spans="1:1" s="7" customFormat="1" x14ac:dyDescent="0.25">
      <c r="A228" s="5"/>
    </row>
    <row r="229" spans="1:1" s="7" customFormat="1" x14ac:dyDescent="0.25">
      <c r="A229" s="5"/>
    </row>
    <row r="230" spans="1:1" s="7" customFormat="1" x14ac:dyDescent="0.25">
      <c r="A230" s="5"/>
    </row>
    <row r="231" spans="1:1" s="7" customFormat="1" x14ac:dyDescent="0.25">
      <c r="A231" s="5"/>
    </row>
    <row r="232" spans="1:1" s="7" customFormat="1" x14ac:dyDescent="0.25">
      <c r="A232" s="5"/>
    </row>
    <row r="233" spans="1:1" s="7" customFormat="1" x14ac:dyDescent="0.25">
      <c r="A233" s="5"/>
    </row>
    <row r="234" spans="1:1" s="7" customFormat="1" x14ac:dyDescent="0.25">
      <c r="A234" s="5"/>
    </row>
    <row r="235" spans="1:1" s="7" customFormat="1" x14ac:dyDescent="0.25">
      <c r="A235" s="5"/>
    </row>
    <row r="236" spans="1:1" s="7" customFormat="1" x14ac:dyDescent="0.25">
      <c r="A236" s="5"/>
    </row>
    <row r="237" spans="1:1" s="7" customFormat="1" x14ac:dyDescent="0.25">
      <c r="A237" s="5"/>
    </row>
    <row r="238" spans="1:1" s="7" customFormat="1" x14ac:dyDescent="0.25">
      <c r="A238" s="5"/>
    </row>
    <row r="239" spans="1:1" s="7" customFormat="1" x14ac:dyDescent="0.25">
      <c r="A239" s="5"/>
    </row>
    <row r="240" spans="1:1" s="7" customFormat="1" x14ac:dyDescent="0.25">
      <c r="A240" s="5"/>
    </row>
    <row r="241" spans="1:1" s="7" customFormat="1" x14ac:dyDescent="0.25">
      <c r="A241" s="5"/>
    </row>
    <row r="242" spans="1:1" s="7" customFormat="1" x14ac:dyDescent="0.25">
      <c r="A242" s="5"/>
    </row>
    <row r="243" spans="1:1" s="7" customFormat="1" x14ac:dyDescent="0.25">
      <c r="A243" s="5"/>
    </row>
    <row r="244" spans="1:1" s="7" customFormat="1" x14ac:dyDescent="0.25">
      <c r="A244" s="5"/>
    </row>
    <row r="245" spans="1:1" s="7" customFormat="1" x14ac:dyDescent="0.25">
      <c r="A245" s="5"/>
    </row>
    <row r="246" spans="1:1" s="7" customFormat="1" x14ac:dyDescent="0.25">
      <c r="A246" s="5"/>
    </row>
    <row r="247" spans="1:1" s="7" customFormat="1" x14ac:dyDescent="0.25">
      <c r="A247" s="5"/>
    </row>
    <row r="248" spans="1:1" s="7" customFormat="1" x14ac:dyDescent="0.25">
      <c r="A248" s="5"/>
    </row>
    <row r="249" spans="1:1" s="7" customFormat="1" x14ac:dyDescent="0.25">
      <c r="A249" s="5"/>
    </row>
    <row r="250" spans="1:1" s="7" customFormat="1" x14ac:dyDescent="0.25">
      <c r="A250" s="5"/>
    </row>
    <row r="251" spans="1:1" s="7" customFormat="1" x14ac:dyDescent="0.25">
      <c r="A251" s="5"/>
    </row>
    <row r="252" spans="1:1" s="7" customFormat="1" x14ac:dyDescent="0.25">
      <c r="A252" s="5"/>
    </row>
    <row r="253" spans="1:1" s="7" customFormat="1" x14ac:dyDescent="0.25">
      <c r="A253" s="5"/>
    </row>
    <row r="254" spans="1:1" s="7" customFormat="1" x14ac:dyDescent="0.25">
      <c r="A254" s="5"/>
    </row>
    <row r="255" spans="1:1" s="7" customFormat="1" x14ac:dyDescent="0.25">
      <c r="A255" s="5"/>
    </row>
    <row r="256" spans="1:1" s="7" customFormat="1" x14ac:dyDescent="0.25">
      <c r="A256" s="5"/>
    </row>
    <row r="257" spans="1:1" s="7" customFormat="1" x14ac:dyDescent="0.25">
      <c r="A257" s="5"/>
    </row>
    <row r="258" spans="1:1" s="7" customFormat="1" x14ac:dyDescent="0.25">
      <c r="A258" s="5"/>
    </row>
    <row r="259" spans="1:1" s="7" customFormat="1" x14ac:dyDescent="0.25">
      <c r="A259" s="5"/>
    </row>
    <row r="260" spans="1:1" s="7" customFormat="1" x14ac:dyDescent="0.25">
      <c r="A260" s="5"/>
    </row>
    <row r="261" spans="1:1" s="7" customFormat="1" x14ac:dyDescent="0.25">
      <c r="A261" s="5"/>
    </row>
    <row r="262" spans="1:1" s="7" customFormat="1" x14ac:dyDescent="0.25">
      <c r="A262" s="5"/>
    </row>
    <row r="263" spans="1:1" s="7" customFormat="1" x14ac:dyDescent="0.25">
      <c r="A263" s="5"/>
    </row>
    <row r="264" spans="1:1" s="7" customFormat="1" x14ac:dyDescent="0.25">
      <c r="A264" s="5"/>
    </row>
    <row r="265" spans="1:1" s="7" customFormat="1" x14ac:dyDescent="0.25">
      <c r="A265" s="5"/>
    </row>
    <row r="266" spans="1:1" s="7" customFormat="1" x14ac:dyDescent="0.25">
      <c r="A266" s="5"/>
    </row>
    <row r="267" spans="1:1" s="7" customFormat="1" x14ac:dyDescent="0.25">
      <c r="A267" s="5"/>
    </row>
    <row r="268" spans="1:1" s="7" customFormat="1" x14ac:dyDescent="0.25">
      <c r="A268" s="5"/>
    </row>
    <row r="269" spans="1:1" s="7" customFormat="1" x14ac:dyDescent="0.25">
      <c r="A269" s="5"/>
    </row>
    <row r="270" spans="1:1" s="7" customFormat="1" x14ac:dyDescent="0.25">
      <c r="A270" s="5"/>
    </row>
    <row r="271" spans="1:1" s="7" customFormat="1" x14ac:dyDescent="0.25">
      <c r="A271" s="5"/>
    </row>
    <row r="272" spans="1:1" s="7" customFormat="1" x14ac:dyDescent="0.25">
      <c r="A272" s="5"/>
    </row>
    <row r="273" spans="1:1" s="7" customFormat="1" x14ac:dyDescent="0.25">
      <c r="A273" s="5"/>
    </row>
    <row r="274" spans="1:1" s="7" customFormat="1" x14ac:dyDescent="0.25">
      <c r="A274" s="5"/>
    </row>
    <row r="275" spans="1:1" s="7" customFormat="1" x14ac:dyDescent="0.25">
      <c r="A275" s="5"/>
    </row>
    <row r="276" spans="1:1" s="7" customFormat="1" x14ac:dyDescent="0.25">
      <c r="A276" s="5"/>
    </row>
    <row r="277" spans="1:1" s="7" customFormat="1" x14ac:dyDescent="0.25">
      <c r="A277" s="5"/>
    </row>
    <row r="278" spans="1:1" s="7" customFormat="1" x14ac:dyDescent="0.25">
      <c r="A278" s="5"/>
    </row>
    <row r="279" spans="1:1" s="7" customFormat="1" x14ac:dyDescent="0.25">
      <c r="A279" s="5"/>
    </row>
    <row r="280" spans="1:1" s="7" customFormat="1" x14ac:dyDescent="0.25">
      <c r="A280" s="5"/>
    </row>
    <row r="281" spans="1:1" s="7" customFormat="1" x14ac:dyDescent="0.25">
      <c r="A281" s="5"/>
    </row>
    <row r="282" spans="1:1" s="7" customFormat="1" x14ac:dyDescent="0.25">
      <c r="A282" s="5"/>
    </row>
    <row r="283" spans="1:1" s="7" customFormat="1" x14ac:dyDescent="0.25">
      <c r="A283" s="5"/>
    </row>
    <row r="284" spans="1:1" s="7" customFormat="1" x14ac:dyDescent="0.25">
      <c r="A284" s="5"/>
    </row>
    <row r="285" spans="1:1" s="7" customFormat="1" x14ac:dyDescent="0.25">
      <c r="A285" s="5"/>
    </row>
    <row r="286" spans="1:1" s="7" customFormat="1" x14ac:dyDescent="0.25">
      <c r="A286" s="5"/>
    </row>
    <row r="287" spans="1:1" s="7" customFormat="1" x14ac:dyDescent="0.25">
      <c r="A287" s="5"/>
    </row>
    <row r="288" spans="1:1" s="7" customFormat="1" x14ac:dyDescent="0.25">
      <c r="A288" s="5"/>
    </row>
    <row r="289" spans="1:1" s="7" customFormat="1" x14ac:dyDescent="0.25">
      <c r="A289" s="5"/>
    </row>
    <row r="290" spans="1:1" s="7" customFormat="1" x14ac:dyDescent="0.25">
      <c r="A290" s="5"/>
    </row>
    <row r="291" spans="1:1" s="7" customFormat="1" x14ac:dyDescent="0.25">
      <c r="A291" s="5"/>
    </row>
    <row r="292" spans="1:1" s="7" customFormat="1" x14ac:dyDescent="0.25">
      <c r="A292" s="5"/>
    </row>
    <row r="293" spans="1:1" s="7" customFormat="1" x14ac:dyDescent="0.25">
      <c r="A293" s="5"/>
    </row>
    <row r="294" spans="1:1" s="7" customFormat="1" x14ac:dyDescent="0.25">
      <c r="A294" s="5"/>
    </row>
    <row r="295" spans="1:1" s="7" customFormat="1" x14ac:dyDescent="0.25">
      <c r="A295" s="5"/>
    </row>
    <row r="296" spans="1:1" s="7" customFormat="1" x14ac:dyDescent="0.25">
      <c r="A296" s="5"/>
    </row>
    <row r="297" spans="1:1" s="7" customFormat="1" x14ac:dyDescent="0.25">
      <c r="A297" s="5"/>
    </row>
    <row r="298" spans="1:1" s="7" customFormat="1" x14ac:dyDescent="0.25">
      <c r="A298" s="5"/>
    </row>
    <row r="299" spans="1:1" s="7" customFormat="1" x14ac:dyDescent="0.25">
      <c r="A299" s="5"/>
    </row>
    <row r="300" spans="1:1" s="7" customFormat="1" x14ac:dyDescent="0.25">
      <c r="A300" s="5"/>
    </row>
    <row r="301" spans="1:1" s="7" customFormat="1" x14ac:dyDescent="0.25">
      <c r="A301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Marta Cristina Siqueira Santos</cp:lastModifiedBy>
  <dcterms:created xsi:type="dcterms:W3CDTF">2024-12-19T13:13:10Z</dcterms:created>
  <dcterms:modified xsi:type="dcterms:W3CDTF">2025-06-18T19:20:11Z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