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 Mora\Desktop\3 Cuatri 2024\Conta Tributario\"/>
    </mc:Choice>
  </mc:AlternateContent>
  <xr:revisionPtr revIDLastSave="0" documentId="8_{31D7EE22-2612-4910-AB63-24C15B2EDB8E}" xr6:coauthVersionLast="47" xr6:coauthVersionMax="47" xr10:uidLastSave="{00000000-0000-0000-0000-000000000000}"/>
  <bookViews>
    <workbookView xWindow="-120" yWindow="-120" windowWidth="20730" windowHeight="11040" firstSheet="2" xr2:uid="{90B8318F-A644-4293-9F4A-1B0770EE15CE}"/>
  </bookViews>
  <sheets>
    <sheet name="Estado de resultados " sheetId="1" r:id="rId1"/>
    <sheet name="Balance de comprobacion " sheetId="3" r:id="rId2"/>
    <sheet name="Estado de situacion financiera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B42" i="3"/>
  <c r="C42" i="3" l="1"/>
  <c r="C20" i="1"/>
  <c r="C7" i="1"/>
  <c r="C9" i="1"/>
  <c r="C34" i="2"/>
  <c r="C38" i="2"/>
  <c r="C45" i="2"/>
  <c r="C22" i="2"/>
  <c r="C10" i="1" l="1"/>
  <c r="C21" i="1" s="1"/>
  <c r="C24" i="2"/>
  <c r="C40" i="2"/>
  <c r="C47" i="2" s="1"/>
  <c r="C26" i="1" l="1"/>
  <c r="C28" i="1" s="1"/>
</calcChain>
</file>

<file path=xl/sharedStrings.xml><?xml version="1.0" encoding="utf-8"?>
<sst xmlns="http://schemas.openxmlformats.org/spreadsheetml/2006/main" count="106" uniqueCount="100">
  <si>
    <t xml:space="preserve">(=) Utilidad neta del periodo </t>
  </si>
  <si>
    <t>(-) IMPUESTO SOBRE LA RENTA</t>
  </si>
  <si>
    <t>(=)Utilidad antes de impuestos</t>
  </si>
  <si>
    <t>(-) Gastos otros</t>
  </si>
  <si>
    <t xml:space="preserve">(+) Ingresos por servicios </t>
  </si>
  <si>
    <t>(+)Otros ingresos</t>
  </si>
  <si>
    <t xml:space="preserve">(+ o -) Otros ingresos y Otros gastos </t>
  </si>
  <si>
    <t xml:space="preserve">TOTAL Gastos de operación </t>
  </si>
  <si>
    <t xml:space="preserve">(-) Gastos de operación </t>
  </si>
  <si>
    <t xml:space="preserve">(=) Utilidad bruta </t>
  </si>
  <si>
    <t xml:space="preserve">TOTAL Costos de la mercaderia vendida </t>
  </si>
  <si>
    <t>(-)Costos de la mercaderia vendida</t>
  </si>
  <si>
    <t xml:space="preserve">TOTAL de ventas </t>
  </si>
  <si>
    <t>Ventas</t>
  </si>
  <si>
    <t xml:space="preserve">INGRESOS </t>
  </si>
  <si>
    <t xml:space="preserve">En colones costarricenses </t>
  </si>
  <si>
    <t xml:space="preserve">Estado de Resultados  </t>
  </si>
  <si>
    <t>ACTIVOS</t>
  </si>
  <si>
    <t xml:space="preserve">ACTIVOS CORRIENTES </t>
  </si>
  <si>
    <t>TOTAL ACTIVOS CORRIENTES</t>
  </si>
  <si>
    <t>ACTIVOS NO CORRIENTES</t>
  </si>
  <si>
    <t>TOTAL ACTIVOS NO CORRIENTES</t>
  </si>
  <si>
    <t>TOTAL ACTIVOS</t>
  </si>
  <si>
    <t xml:space="preserve">PASIVOS </t>
  </si>
  <si>
    <t>PASIVOS CORRIENTES</t>
  </si>
  <si>
    <t>TOTAL PASIVO CORRIENTES</t>
  </si>
  <si>
    <t>PASIVOS NO CORRIENTES</t>
  </si>
  <si>
    <t>TOTAL PASIVO NO CORRIENTES</t>
  </si>
  <si>
    <t xml:space="preserve">TOTAL PASIVOS </t>
  </si>
  <si>
    <t>PATRIMONIO</t>
  </si>
  <si>
    <t>Capital social</t>
  </si>
  <si>
    <t xml:space="preserve">Utilidades retenidas </t>
  </si>
  <si>
    <t>TOTAL PATRIMONIO</t>
  </si>
  <si>
    <t>TOTAL PASIVO Y PATRIMONIO</t>
  </si>
  <si>
    <t>INVERSIÓN EN CERTIFICADO DE AHORRO A PLAZOS</t>
  </si>
  <si>
    <t>CUENTAS POR COBRAR CLIENTES</t>
  </si>
  <si>
    <t>SEGUROS PREPAGADOS</t>
  </si>
  <si>
    <t>OTROS ACTIVOS CORRIENTES</t>
  </si>
  <si>
    <t>MOBILIARIO y EQUIPO DE OFICINA</t>
  </si>
  <si>
    <t xml:space="preserve">Documentos por pagar </t>
  </si>
  <si>
    <t xml:space="preserve">Estado de Situacion financiera </t>
  </si>
  <si>
    <t>Balance de Comprobación</t>
  </si>
  <si>
    <t>En colones costarricenses</t>
  </si>
  <si>
    <t>DEBE</t>
  </si>
  <si>
    <t>HABER</t>
  </si>
  <si>
    <t>,</t>
  </si>
  <si>
    <t>EFECTIVO</t>
  </si>
  <si>
    <t xml:space="preserve">BANCO DE COSTA RICA </t>
  </si>
  <si>
    <t>INVENTARIO</t>
  </si>
  <si>
    <t xml:space="preserve">OTROS ACTIVOS   </t>
  </si>
  <si>
    <t>RETENCIONES POR PAGAR</t>
  </si>
  <si>
    <t xml:space="preserve">CUENTAS POR PAGAR </t>
  </si>
  <si>
    <t xml:space="preserve">OTRAS CUENTAS POR PAGAR </t>
  </si>
  <si>
    <t xml:space="preserve">      Gasto por salarios                     </t>
  </si>
  <si>
    <t xml:space="preserve">      Gasto por cargas sociales              </t>
  </si>
  <si>
    <t xml:space="preserve">      Gastos por impuestos municipales       </t>
  </si>
  <si>
    <t xml:space="preserve">      Gastos por servicios públicos          </t>
  </si>
  <si>
    <t xml:space="preserve">      Gastos por combustible                 </t>
  </si>
  <si>
    <t xml:space="preserve">      Fletes                                 </t>
  </si>
  <si>
    <t xml:space="preserve">Caja Chica                                   </t>
  </si>
  <si>
    <t xml:space="preserve">Inversiones corto plazo                      </t>
  </si>
  <si>
    <t xml:space="preserve">Seguros pagados por adelantado               </t>
  </si>
  <si>
    <t xml:space="preserve">IVA Soportado                                </t>
  </si>
  <si>
    <t xml:space="preserve">Terreno # 1                                  </t>
  </si>
  <si>
    <t xml:space="preserve">Edificio costo                               </t>
  </si>
  <si>
    <t xml:space="preserve">Mobiliario y equipo costo                    </t>
  </si>
  <si>
    <t xml:space="preserve">Gasto por salarios                           </t>
  </si>
  <si>
    <t xml:space="preserve">Gasto por cargas sociales                    </t>
  </si>
  <si>
    <t xml:space="preserve">Gasto por suministros de oficina             </t>
  </si>
  <si>
    <t xml:space="preserve">Gastos por impuestos municipales             </t>
  </si>
  <si>
    <t xml:space="preserve">Gastos por servicios públicos                </t>
  </si>
  <si>
    <t xml:space="preserve">Gastos por publicidad                        </t>
  </si>
  <si>
    <t xml:space="preserve">Gasto por suministros de limpieza            </t>
  </si>
  <si>
    <t xml:space="preserve">Cuota obrera CCSS 10,67%                     </t>
  </si>
  <si>
    <t xml:space="preserve">Cuota obrera Asoc. Solidarista 5%            </t>
  </si>
  <si>
    <t xml:space="preserve">Cargas sociales patronales por pagar         </t>
  </si>
  <si>
    <t xml:space="preserve">IVA Devengado                                </t>
  </si>
  <si>
    <t xml:space="preserve">Cuentas por cobrar clientes                  </t>
  </si>
  <si>
    <t xml:space="preserve">Costo de ventas                              </t>
  </si>
  <si>
    <t xml:space="preserve">Gastos por combustible                       </t>
  </si>
  <si>
    <t xml:space="preserve">Fletes                                       </t>
  </si>
  <si>
    <t xml:space="preserve">Inventario                                   </t>
  </si>
  <si>
    <t xml:space="preserve">Cuentas por pagar proveedores                </t>
  </si>
  <si>
    <t xml:space="preserve">Préstamo bancario por pagar                  </t>
  </si>
  <si>
    <t xml:space="preserve">Ventas                                       </t>
  </si>
  <si>
    <t>Balance al mes de diciembre 2024</t>
  </si>
  <si>
    <t xml:space="preserve"> NOV- DIC 2024</t>
  </si>
  <si>
    <t>SERVICIOS VETERINARIA XXXX S.A.</t>
  </si>
  <si>
    <t>Hasta el 20/12/2024</t>
  </si>
  <si>
    <t>Desde el 01/11/2024 hasta el  20/12/2022</t>
  </si>
  <si>
    <t xml:space="preserve">      Gasto por IVA                          </t>
  </si>
  <si>
    <t xml:space="preserve">Banco Nacional de Costa Rica                 </t>
  </si>
  <si>
    <t xml:space="preserve">Ingresos por servicios </t>
  </si>
  <si>
    <t xml:space="preserve">Otros ingresos </t>
  </si>
  <si>
    <t xml:space="preserve">Capital Social Socio 1                      </t>
  </si>
  <si>
    <t xml:space="preserve">Capital Social Socio 2                       </t>
  </si>
  <si>
    <t xml:space="preserve">Gasto por IVA                                </t>
  </si>
  <si>
    <t xml:space="preserve">Devoluciones sobre ventas </t>
  </si>
  <si>
    <t>TERRENOS</t>
  </si>
  <si>
    <t>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</si>
</sst>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₡-140A]* #,##0.00_-;\-[$₡-140A]* #,##0.00_-;_-[$₡-140A]* &quot;-&quot;??_-;_-@_-"/>
    <numFmt numFmtId="165" formatCode="#,###,##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4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quotePrefix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4" fontId="6" fillId="0" borderId="1" xfId="0" applyNumberFormat="1" applyFont="1" applyBorder="1"/>
    <xf numFmtId="43" fontId="3" fillId="0" borderId="1" xfId="1" applyFont="1" applyFill="1" applyBorder="1" applyAlignment="1">
      <alignment horizontal="center"/>
    </xf>
    <xf numFmtId="164" fontId="6" fillId="0" borderId="1" xfId="0" applyNumberFormat="1" applyFont="1" applyBorder="1"/>
    <xf numFmtId="165" fontId="4" fillId="0" borderId="0" xfId="0" applyNumberFormat="1" applyFont="1"/>
    <xf numFmtId="0" fontId="6" fillId="0" borderId="1" xfId="0" applyFont="1" applyBorder="1"/>
    <xf numFmtId="4" fontId="7" fillId="0" borderId="0" xfId="0" applyNumberFormat="1" applyFont="1"/>
    <xf numFmtId="43" fontId="7" fillId="0" borderId="0" xfId="1" applyFont="1" applyBorder="1"/>
    <xf numFmtId="0" fontId="7" fillId="0" borderId="0" xfId="0" applyFont="1"/>
    <xf numFmtId="43" fontId="7" fillId="0" borderId="0" xfId="0" applyNumberFormat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Comma 2" xfId="2" xr:uid="{094B10DD-D1C2-4CB3-9FD9-E48E907B3CC1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D62-CCC1-46A5-A234-406E88926C42}">
  <dimension ref="A1:G28"/>
  <sheetViews>
    <sheetView tabSelected="1" workbookViewId="0">
      <selection activeCell="C19" sqref="C19"/>
    </sheetView>
  </sheetViews>
  <sheetFormatPr baseColWidth="10" defaultColWidth="8.85546875" defaultRowHeight="15" x14ac:dyDescent="0.25"/>
  <cols>
    <col min="1" max="1" width="37.140625" customWidth="1"/>
    <col min="2" max="3" width="14.7109375" customWidth="1"/>
  </cols>
  <sheetData>
    <row r="1" spans="1:7" x14ac:dyDescent="0.25">
      <c r="A1" s="27" t="s">
        <v>87</v>
      </c>
      <c r="B1" s="27"/>
      <c r="C1" s="27"/>
    </row>
    <row r="2" spans="1:7" x14ac:dyDescent="0.25">
      <c r="A2" s="26" t="s">
        <v>16</v>
      </c>
      <c r="B2" s="26"/>
      <c r="C2" s="26"/>
      <c r="E2" s="28" t="s">
        <v>86</v>
      </c>
      <c r="F2" s="28"/>
      <c r="G2" s="28"/>
    </row>
    <row r="3" spans="1:7" x14ac:dyDescent="0.25">
      <c r="A3" s="26" t="s">
        <v>89</v>
      </c>
      <c r="B3" s="26"/>
      <c r="C3" s="26"/>
      <c r="E3" s="28"/>
      <c r="F3" s="28"/>
      <c r="G3" s="28"/>
    </row>
    <row r="4" spans="1:7" x14ac:dyDescent="0.25">
      <c r="A4" s="25" t="s">
        <v>15</v>
      </c>
      <c r="B4" s="25"/>
      <c r="C4" s="25"/>
      <c r="E4" s="28"/>
      <c r="F4" s="28"/>
      <c r="G4" s="28"/>
    </row>
    <row r="5" spans="1:7" x14ac:dyDescent="0.25">
      <c r="A5" s="1" t="s">
        <v>14</v>
      </c>
      <c r="B5" s="2"/>
      <c r="C5" s="2"/>
      <c r="E5" s="28"/>
      <c r="F5" s="28"/>
      <c r="G5" s="28"/>
    </row>
    <row r="6" spans="1:7" x14ac:dyDescent="0.25">
      <c r="A6" s="2" t="s">
        <v>13</v>
      </c>
      <c r="B6" s="6">
        <v>16975000</v>
      </c>
      <c r="C6" s="6"/>
    </row>
    <row r="7" spans="1:7" x14ac:dyDescent="0.25">
      <c r="A7" s="1" t="s">
        <v>12</v>
      </c>
      <c r="B7" s="6"/>
      <c r="C7" s="9">
        <f>+B6</f>
        <v>16975000</v>
      </c>
    </row>
    <row r="8" spans="1:7" x14ac:dyDescent="0.25">
      <c r="A8" s="2" t="s">
        <v>11</v>
      </c>
      <c r="B8" s="12">
        <v>9336250</v>
      </c>
      <c r="C8" s="6"/>
    </row>
    <row r="9" spans="1:7" x14ac:dyDescent="0.25">
      <c r="A9" s="1" t="s">
        <v>10</v>
      </c>
      <c r="B9" s="6"/>
      <c r="C9" s="9">
        <f>+B8</f>
        <v>9336250</v>
      </c>
    </row>
    <row r="10" spans="1:7" x14ac:dyDescent="0.25">
      <c r="A10" s="1" t="s">
        <v>9</v>
      </c>
      <c r="B10" s="6"/>
      <c r="C10" s="9">
        <f>+C7-C9</f>
        <v>7638750</v>
      </c>
    </row>
    <row r="11" spans="1:7" x14ac:dyDescent="0.25">
      <c r="A11" s="2" t="s">
        <v>8</v>
      </c>
      <c r="B11" s="6"/>
      <c r="C11" s="6"/>
    </row>
    <row r="12" spans="1:7" x14ac:dyDescent="0.25">
      <c r="A12" s="13" t="s">
        <v>53</v>
      </c>
      <c r="B12" s="12">
        <v>10800000</v>
      </c>
      <c r="C12" s="6"/>
    </row>
    <row r="13" spans="1:7" x14ac:dyDescent="0.25">
      <c r="A13" s="13" t="s">
        <v>54</v>
      </c>
      <c r="B13" s="12">
        <v>2880360</v>
      </c>
      <c r="C13" s="6"/>
    </row>
    <row r="14" spans="1:7" x14ac:dyDescent="0.25">
      <c r="A14" s="13" t="s">
        <v>55</v>
      </c>
      <c r="B14" s="12">
        <v>190000</v>
      </c>
      <c r="C14" s="6"/>
    </row>
    <row r="15" spans="1:7" x14ac:dyDescent="0.25">
      <c r="A15" s="13" t="s">
        <v>56</v>
      </c>
      <c r="B15" s="12">
        <v>50000</v>
      </c>
      <c r="C15" s="6"/>
    </row>
    <row r="16" spans="1:7" x14ac:dyDescent="0.25">
      <c r="A16" s="13" t="s">
        <v>57</v>
      </c>
      <c r="B16" s="12">
        <v>100000</v>
      </c>
      <c r="C16" s="6"/>
    </row>
    <row r="17" spans="1:6" x14ac:dyDescent="0.25">
      <c r="A17" s="13" t="s">
        <v>90</v>
      </c>
      <c r="B17" s="12">
        <v>9000</v>
      </c>
      <c r="C17" s="6"/>
    </row>
    <row r="18" spans="1:6" x14ac:dyDescent="0.25">
      <c r="A18" s="13" t="s">
        <v>58</v>
      </c>
      <c r="B18" s="12">
        <v>25000</v>
      </c>
      <c r="C18" s="6"/>
    </row>
    <row r="19" spans="1:6" x14ac:dyDescent="0.25">
      <c r="A19" s="13"/>
      <c r="B19" s="12"/>
      <c r="C19" s="6"/>
    </row>
    <row r="20" spans="1:6" x14ac:dyDescent="0.25">
      <c r="A20" s="4" t="s">
        <v>7</v>
      </c>
      <c r="B20" s="6"/>
      <c r="C20" s="9">
        <f>SUM(B12:B19)</f>
        <v>14054360</v>
      </c>
    </row>
    <row r="21" spans="1:6" x14ac:dyDescent="0.25">
      <c r="A21" s="1" t="s">
        <v>0</v>
      </c>
      <c r="B21" s="6"/>
      <c r="C21" s="9">
        <f>+C10-C20</f>
        <v>-6415610</v>
      </c>
      <c r="F21" t="s">
        <v>45</v>
      </c>
    </row>
    <row r="22" spans="1:6" x14ac:dyDescent="0.25">
      <c r="A22" s="1" t="s">
        <v>6</v>
      </c>
      <c r="B22" s="6"/>
      <c r="C22" s="6"/>
    </row>
    <row r="23" spans="1:6" x14ac:dyDescent="0.25">
      <c r="A23" s="2" t="s">
        <v>5</v>
      </c>
      <c r="B23" s="6"/>
      <c r="C23" s="6"/>
    </row>
    <row r="24" spans="1:6" x14ac:dyDescent="0.25">
      <c r="A24" s="2" t="s">
        <v>4</v>
      </c>
      <c r="B24" s="6"/>
      <c r="C24" s="12">
        <v>13000000</v>
      </c>
    </row>
    <row r="25" spans="1:6" x14ac:dyDescent="0.25">
      <c r="A25" s="2" t="s">
        <v>3</v>
      </c>
      <c r="B25" s="6"/>
      <c r="C25" s="9"/>
    </row>
    <row r="26" spans="1:6" x14ac:dyDescent="0.25">
      <c r="A26" s="2" t="s">
        <v>2</v>
      </c>
      <c r="B26" s="6"/>
      <c r="C26" s="10">
        <f>+C21+C23+C24-C25</f>
        <v>6584390</v>
      </c>
    </row>
    <row r="27" spans="1:6" x14ac:dyDescent="0.25">
      <c r="A27" s="2" t="s">
        <v>1</v>
      </c>
      <c r="B27" s="6"/>
      <c r="C27" s="9"/>
    </row>
    <row r="28" spans="1:6" x14ac:dyDescent="0.25">
      <c r="A28" s="2" t="s">
        <v>0</v>
      </c>
      <c r="B28" s="6"/>
      <c r="C28" s="9">
        <f>+C26-C27</f>
        <v>6584390</v>
      </c>
    </row>
  </sheetData>
  <mergeCells count="5">
    <mergeCell ref="A4:C4"/>
    <mergeCell ref="A3:C3"/>
    <mergeCell ref="A2:C2"/>
    <mergeCell ref="A1:C1"/>
    <mergeCell ref="E2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F606-ADB9-4C62-B1E1-25C1A9BBFC7F}">
  <dimension ref="A1:H46"/>
  <sheetViews>
    <sheetView topLeftCell="A27" zoomScaleNormal="100" workbookViewId="0">
      <selection activeCell="C42" sqref="C42"/>
    </sheetView>
  </sheetViews>
  <sheetFormatPr baseColWidth="10" defaultColWidth="8.85546875" defaultRowHeight="15.75" x14ac:dyDescent="0.25"/>
  <cols>
    <col min="1" max="1" width="57.5703125" style="14" customWidth="1"/>
    <col min="2" max="2" width="20.7109375" style="14" customWidth="1"/>
    <col min="3" max="3" width="20.28515625" style="14" customWidth="1"/>
    <col min="4" max="16384" width="8.85546875" style="14"/>
  </cols>
  <sheetData>
    <row r="1" spans="1:8" x14ac:dyDescent="0.25">
      <c r="A1" s="29" t="s">
        <v>41</v>
      </c>
      <c r="B1" s="29"/>
      <c r="C1" s="29"/>
    </row>
    <row r="2" spans="1:8" x14ac:dyDescent="0.25">
      <c r="A2" s="30" t="s">
        <v>87</v>
      </c>
      <c r="B2" s="30"/>
      <c r="C2" s="30"/>
      <c r="E2" s="32" t="s">
        <v>85</v>
      </c>
      <c r="F2" s="32"/>
      <c r="G2" s="32"/>
      <c r="H2" s="32"/>
    </row>
    <row r="3" spans="1:8" x14ac:dyDescent="0.25">
      <c r="A3" s="31" t="s">
        <v>88</v>
      </c>
      <c r="B3" s="31"/>
      <c r="C3" s="31"/>
      <c r="E3" s="32"/>
      <c r="F3" s="32"/>
      <c r="G3" s="32"/>
      <c r="H3" s="32"/>
    </row>
    <row r="4" spans="1:8" x14ac:dyDescent="0.25">
      <c r="A4" s="29" t="s">
        <v>42</v>
      </c>
      <c r="B4" s="29"/>
      <c r="C4" s="29"/>
      <c r="E4" s="32"/>
      <c r="F4" s="32"/>
      <c r="G4" s="32"/>
      <c r="H4" s="32"/>
    </row>
    <row r="5" spans="1:8" x14ac:dyDescent="0.25">
      <c r="A5" s="16"/>
      <c r="B5" s="17" t="s">
        <v>43</v>
      </c>
      <c r="C5" s="15" t="s">
        <v>44</v>
      </c>
    </row>
    <row r="6" spans="1:8" x14ac:dyDescent="0.25">
      <c r="A6" s="16" t="s">
        <v>59</v>
      </c>
      <c r="B6" s="18">
        <v>500000</v>
      </c>
      <c r="C6" s="18"/>
    </row>
    <row r="7" spans="1:8" x14ac:dyDescent="0.25">
      <c r="A7" s="16" t="s">
        <v>91</v>
      </c>
      <c r="B7" s="19">
        <v>149521210</v>
      </c>
      <c r="C7" s="18"/>
    </row>
    <row r="8" spans="1:8" x14ac:dyDescent="0.25">
      <c r="A8" s="16" t="s">
        <v>60</v>
      </c>
      <c r="B8" s="18">
        <v>7000000</v>
      </c>
      <c r="C8" s="18"/>
    </row>
    <row r="9" spans="1:8" x14ac:dyDescent="0.25">
      <c r="A9" s="16" t="s">
        <v>77</v>
      </c>
      <c r="B9" s="18">
        <v>782750</v>
      </c>
      <c r="C9" s="18"/>
    </row>
    <row r="10" spans="1:8" x14ac:dyDescent="0.25">
      <c r="A10" s="16" t="s">
        <v>81</v>
      </c>
      <c r="B10" s="18">
        <v>3303750</v>
      </c>
      <c r="C10" s="18"/>
    </row>
    <row r="11" spans="1:8" x14ac:dyDescent="0.25">
      <c r="A11" s="16" t="s">
        <v>61</v>
      </c>
      <c r="B11" s="18">
        <v>500000</v>
      </c>
      <c r="C11" s="18"/>
    </row>
    <row r="12" spans="1:8" x14ac:dyDescent="0.25">
      <c r="A12" s="16" t="s">
        <v>62</v>
      </c>
      <c r="B12" s="18">
        <v>165300</v>
      </c>
      <c r="C12" s="18"/>
    </row>
    <row r="13" spans="1:8" x14ac:dyDescent="0.25">
      <c r="A13" s="16" t="s">
        <v>63</v>
      </c>
      <c r="B13" s="18">
        <v>10000000</v>
      </c>
      <c r="C13" s="18"/>
    </row>
    <row r="14" spans="1:8" x14ac:dyDescent="0.25">
      <c r="A14" s="16" t="s">
        <v>64</v>
      </c>
      <c r="B14" s="18">
        <v>30000000</v>
      </c>
      <c r="C14" s="18"/>
    </row>
    <row r="15" spans="1:8" x14ac:dyDescent="0.25">
      <c r="A15" s="16" t="s">
        <v>65</v>
      </c>
      <c r="B15" s="18">
        <v>6000000</v>
      </c>
      <c r="C15" s="18"/>
    </row>
    <row r="16" spans="1:8" x14ac:dyDescent="0.25">
      <c r="A16" s="16"/>
      <c r="B16" s="18"/>
      <c r="C16" s="18"/>
    </row>
    <row r="17" spans="1:3" x14ac:dyDescent="0.25">
      <c r="A17" s="16"/>
      <c r="B17" s="18"/>
      <c r="C17" s="18"/>
    </row>
    <row r="18" spans="1:3" x14ac:dyDescent="0.25">
      <c r="A18" s="16" t="s">
        <v>82</v>
      </c>
      <c r="B18" s="18"/>
      <c r="C18" s="18">
        <v>1800000</v>
      </c>
    </row>
    <row r="19" spans="1:3" x14ac:dyDescent="0.25">
      <c r="A19" s="16" t="s">
        <v>73</v>
      </c>
      <c r="B19" s="18"/>
      <c r="C19" s="18">
        <v>2219360</v>
      </c>
    </row>
    <row r="20" spans="1:3" x14ac:dyDescent="0.25">
      <c r="A20" s="16" t="s">
        <v>74</v>
      </c>
      <c r="B20" s="18"/>
      <c r="C20" s="18">
        <v>1040000</v>
      </c>
    </row>
    <row r="21" spans="1:3" x14ac:dyDescent="0.25">
      <c r="A21" s="16" t="s">
        <v>75</v>
      </c>
      <c r="B21" s="18"/>
      <c r="C21" s="18">
        <v>5547360</v>
      </c>
    </row>
    <row r="22" spans="1:3" x14ac:dyDescent="0.25">
      <c r="A22" s="16" t="s">
        <v>76</v>
      </c>
      <c r="B22" s="18"/>
      <c r="C22" s="18">
        <v>1772000</v>
      </c>
    </row>
    <row r="23" spans="1:3" x14ac:dyDescent="0.25">
      <c r="A23" s="16" t="s">
        <v>83</v>
      </c>
      <c r="B23" s="18"/>
      <c r="C23" s="18">
        <v>15000000</v>
      </c>
    </row>
    <row r="24" spans="1:3" x14ac:dyDescent="0.25">
      <c r="A24" s="16" t="s">
        <v>94</v>
      </c>
      <c r="B24" s="18"/>
      <c r="C24" s="18">
        <v>85000000</v>
      </c>
    </row>
    <row r="25" spans="1:3" x14ac:dyDescent="0.25">
      <c r="A25" s="16" t="s">
        <v>95</v>
      </c>
      <c r="B25" s="18"/>
      <c r="C25" s="18">
        <v>75000000</v>
      </c>
    </row>
    <row r="26" spans="1:3" x14ac:dyDescent="0.25">
      <c r="A26" s="16" t="s">
        <v>84</v>
      </c>
      <c r="B26" s="18"/>
      <c r="C26" s="18">
        <v>17000000</v>
      </c>
    </row>
    <row r="27" spans="1:3" x14ac:dyDescent="0.25">
      <c r="A27" s="16"/>
      <c r="B27" s="18"/>
    </row>
    <row r="28" spans="1:3" x14ac:dyDescent="0.25">
      <c r="A28" s="16" t="s">
        <v>92</v>
      </c>
      <c r="B28" s="18"/>
      <c r="C28" s="18">
        <v>40000000</v>
      </c>
    </row>
    <row r="29" spans="1:3" x14ac:dyDescent="0.25">
      <c r="A29" s="16" t="s">
        <v>93</v>
      </c>
      <c r="B29" s="18"/>
      <c r="C29" s="18">
        <v>58800</v>
      </c>
    </row>
    <row r="30" spans="1:3" x14ac:dyDescent="0.25">
      <c r="A30" s="20" t="s">
        <v>97</v>
      </c>
      <c r="B30" s="18">
        <v>25000</v>
      </c>
      <c r="C30" s="18"/>
    </row>
    <row r="31" spans="1:3" x14ac:dyDescent="0.25">
      <c r="A31" s="16" t="s">
        <v>78</v>
      </c>
      <c r="B31" s="18">
        <v>9336250</v>
      </c>
      <c r="C31" s="18"/>
    </row>
    <row r="32" spans="1:3" x14ac:dyDescent="0.25">
      <c r="A32" s="16" t="s">
        <v>66</v>
      </c>
      <c r="B32" s="18">
        <v>20800000</v>
      </c>
      <c r="C32" s="18"/>
    </row>
    <row r="33" spans="1:3" x14ac:dyDescent="0.25">
      <c r="A33" s="16" t="s">
        <v>67</v>
      </c>
      <c r="B33" s="18">
        <v>5547360</v>
      </c>
      <c r="C33" s="18"/>
    </row>
    <row r="34" spans="1:3" x14ac:dyDescent="0.25">
      <c r="A34" s="16" t="s">
        <v>68</v>
      </c>
      <c r="B34" s="18">
        <v>120000</v>
      </c>
      <c r="C34" s="18"/>
    </row>
    <row r="35" spans="1:3" x14ac:dyDescent="0.25">
      <c r="A35" s="16" t="s">
        <v>69</v>
      </c>
      <c r="B35" s="18">
        <v>235000</v>
      </c>
      <c r="C35" s="18"/>
    </row>
    <row r="36" spans="1:3" x14ac:dyDescent="0.25">
      <c r="A36" s="16" t="s">
        <v>70</v>
      </c>
      <c r="B36" s="18">
        <v>95000</v>
      </c>
      <c r="C36" s="18"/>
    </row>
    <row r="37" spans="1:3" x14ac:dyDescent="0.25">
      <c r="A37" s="16" t="s">
        <v>79</v>
      </c>
      <c r="B37" s="18">
        <v>100000</v>
      </c>
      <c r="C37" s="18"/>
    </row>
    <row r="38" spans="1:3" x14ac:dyDescent="0.25">
      <c r="A38" s="16" t="s">
        <v>71</v>
      </c>
      <c r="B38" s="18">
        <v>150000</v>
      </c>
      <c r="C38" s="18"/>
    </row>
    <row r="39" spans="1:3" x14ac:dyDescent="0.25">
      <c r="A39" s="16" t="s">
        <v>72</v>
      </c>
      <c r="B39" s="18">
        <v>140000</v>
      </c>
      <c r="C39" s="18"/>
    </row>
    <row r="40" spans="1:3" x14ac:dyDescent="0.25">
      <c r="A40" s="16" t="s">
        <v>96</v>
      </c>
      <c r="B40" s="18">
        <v>90900</v>
      </c>
      <c r="C40" s="18"/>
    </row>
    <row r="41" spans="1:3" x14ac:dyDescent="0.25">
      <c r="A41" s="16" t="s">
        <v>80</v>
      </c>
      <c r="B41" s="18">
        <v>25000</v>
      </c>
      <c r="C41" s="18"/>
    </row>
    <row r="42" spans="1:3" x14ac:dyDescent="0.25">
      <c r="A42" s="16"/>
      <c r="B42" s="18">
        <f>SUM(B6:B41)</f>
        <v>244437520</v>
      </c>
      <c r="C42" s="18">
        <f>SUM(C6:C41)</f>
        <v>244437520</v>
      </c>
    </row>
    <row r="43" spans="1:3" x14ac:dyDescent="0.25">
      <c r="A43" s="21"/>
      <c r="B43" s="22"/>
      <c r="C43" s="23"/>
    </row>
    <row r="44" spans="1:3" x14ac:dyDescent="0.25">
      <c r="A44" s="21"/>
      <c r="B44" s="22"/>
      <c r="C44" s="22"/>
    </row>
    <row r="45" spans="1:3" x14ac:dyDescent="0.25">
      <c r="A45" s="21"/>
      <c r="B45" s="22"/>
      <c r="C45" s="23"/>
    </row>
    <row r="46" spans="1:3" x14ac:dyDescent="0.25">
      <c r="A46" s="21"/>
      <c r="B46" s="22"/>
      <c r="C46" s="24"/>
    </row>
  </sheetData>
  <mergeCells count="5">
    <mergeCell ref="A4:C4"/>
    <mergeCell ref="A1:C1"/>
    <mergeCell ref="A2:C2"/>
    <mergeCell ref="A3:C3"/>
    <mergeCell ref="E2:H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437C-1A46-44CE-ADF5-F16B8358E751}">
  <dimension ref="A1:H48"/>
  <sheetViews>
    <sheetView topLeftCell="A24" zoomScale="90" zoomScaleNormal="90" workbookViewId="0">
      <selection activeCell="C40" sqref="C40"/>
    </sheetView>
  </sheetViews>
  <sheetFormatPr baseColWidth="10" defaultColWidth="8.85546875" defaultRowHeight="15" x14ac:dyDescent="0.25"/>
  <cols>
    <col min="1" max="1" width="41.28515625" customWidth="1"/>
    <col min="2" max="2" width="17.42578125" customWidth="1"/>
    <col min="3" max="3" width="19.85546875" customWidth="1"/>
  </cols>
  <sheetData>
    <row r="1" spans="1:8" x14ac:dyDescent="0.25">
      <c r="A1" s="27" t="s">
        <v>87</v>
      </c>
      <c r="B1" s="27"/>
      <c r="C1" s="27"/>
    </row>
    <row r="2" spans="1:8" x14ac:dyDescent="0.25">
      <c r="A2" s="26" t="s">
        <v>40</v>
      </c>
      <c r="B2" s="26"/>
      <c r="C2" s="26"/>
    </row>
    <row r="3" spans="1:8" x14ac:dyDescent="0.25">
      <c r="A3" s="26" t="s">
        <v>88</v>
      </c>
      <c r="B3" s="26"/>
      <c r="C3" s="26"/>
      <c r="E3" s="33" t="s">
        <v>85</v>
      </c>
      <c r="F3" s="33"/>
      <c r="G3" s="33"/>
      <c r="H3" s="33"/>
    </row>
    <row r="4" spans="1:8" x14ac:dyDescent="0.25">
      <c r="A4" s="26" t="s">
        <v>15</v>
      </c>
      <c r="B4" s="26"/>
      <c r="C4" s="26"/>
      <c r="E4" s="33"/>
      <c r="F4" s="33"/>
      <c r="G4" s="33"/>
      <c r="H4" s="33"/>
    </row>
    <row r="5" spans="1:8" x14ac:dyDescent="0.25">
      <c r="A5" s="1" t="s">
        <v>17</v>
      </c>
      <c r="B5" s="2"/>
      <c r="C5" s="5"/>
      <c r="E5" s="33"/>
      <c r="F5" s="33"/>
      <c r="G5" s="33"/>
      <c r="H5" s="33"/>
    </row>
    <row r="6" spans="1:8" x14ac:dyDescent="0.25">
      <c r="A6" s="1" t="s">
        <v>18</v>
      </c>
      <c r="B6" s="6"/>
      <c r="C6" s="7"/>
    </row>
    <row r="7" spans="1:8" x14ac:dyDescent="0.25">
      <c r="A7" s="2" t="s">
        <v>46</v>
      </c>
      <c r="B7" s="6">
        <v>500000</v>
      </c>
      <c r="C7" s="7"/>
    </row>
    <row r="8" spans="1:8" x14ac:dyDescent="0.25">
      <c r="A8" s="3" t="s">
        <v>47</v>
      </c>
      <c r="B8" s="6">
        <v>149521210</v>
      </c>
      <c r="C8" s="7"/>
    </row>
    <row r="9" spans="1:8" x14ac:dyDescent="0.25">
      <c r="A9" s="2" t="s">
        <v>34</v>
      </c>
      <c r="B9" s="6">
        <v>7000000</v>
      </c>
      <c r="C9" s="7"/>
    </row>
    <row r="10" spans="1:8" x14ac:dyDescent="0.25">
      <c r="A10" s="2" t="s">
        <v>35</v>
      </c>
      <c r="B10" s="6">
        <v>782750</v>
      </c>
      <c r="C10" s="7"/>
    </row>
    <row r="11" spans="1:8" x14ac:dyDescent="0.25">
      <c r="A11" s="3" t="s">
        <v>48</v>
      </c>
      <c r="B11" s="11">
        <v>3303750</v>
      </c>
      <c r="C11" s="7"/>
    </row>
    <row r="12" spans="1:8" x14ac:dyDescent="0.25">
      <c r="A12" s="2"/>
      <c r="B12" s="2"/>
      <c r="C12" s="7"/>
    </row>
    <row r="13" spans="1:8" x14ac:dyDescent="0.25">
      <c r="A13" s="4" t="s">
        <v>37</v>
      </c>
      <c r="B13" s="6"/>
      <c r="C13" s="7"/>
    </row>
    <row r="14" spans="1:8" x14ac:dyDescent="0.25">
      <c r="A14" s="3" t="s">
        <v>36</v>
      </c>
      <c r="B14" s="12">
        <v>500000</v>
      </c>
      <c r="C14" s="7"/>
    </row>
    <row r="15" spans="1:8" x14ac:dyDescent="0.25">
      <c r="A15" s="3" t="s">
        <v>49</v>
      </c>
      <c r="B15" s="12">
        <v>165300</v>
      </c>
      <c r="C15" s="7"/>
    </row>
    <row r="16" spans="1:8" x14ac:dyDescent="0.25">
      <c r="A16" s="1" t="s">
        <v>19</v>
      </c>
      <c r="B16" s="6"/>
      <c r="C16" s="9">
        <f>SUM(B7:B15)</f>
        <v>161773010</v>
      </c>
    </row>
    <row r="17" spans="1:3" x14ac:dyDescent="0.25">
      <c r="A17" s="2"/>
      <c r="B17" s="6"/>
      <c r="C17" s="6"/>
    </row>
    <row r="18" spans="1:3" x14ac:dyDescent="0.25">
      <c r="A18" s="1" t="s">
        <v>20</v>
      </c>
      <c r="B18" s="6"/>
      <c r="C18" s="6"/>
    </row>
    <row r="19" spans="1:3" x14ac:dyDescent="0.25">
      <c r="A19" s="2" t="s">
        <v>98</v>
      </c>
      <c r="B19" s="12">
        <v>10000000</v>
      </c>
      <c r="C19" s="6"/>
    </row>
    <row r="20" spans="1:3" x14ac:dyDescent="0.25">
      <c r="A20" s="2" t="s">
        <v>99</v>
      </c>
      <c r="B20" s="12">
        <v>30000000</v>
      </c>
      <c r="C20" s="6"/>
    </row>
    <row r="21" spans="1:3" x14ac:dyDescent="0.25">
      <c r="A21" s="3" t="s">
        <v>38</v>
      </c>
      <c r="B21" s="12">
        <v>6000000</v>
      </c>
      <c r="C21" s="6"/>
    </row>
    <row r="22" spans="1:3" x14ac:dyDescent="0.25">
      <c r="A22" s="1" t="s">
        <v>21</v>
      </c>
      <c r="B22" s="6"/>
      <c r="C22" s="9">
        <f>+B19+B21+B20</f>
        <v>46000000</v>
      </c>
    </row>
    <row r="23" spans="1:3" x14ac:dyDescent="0.25">
      <c r="A23" s="2"/>
      <c r="B23" s="6"/>
      <c r="C23" s="6"/>
    </row>
    <row r="24" spans="1:3" x14ac:dyDescent="0.25">
      <c r="A24" s="1" t="s">
        <v>22</v>
      </c>
      <c r="B24" s="6"/>
      <c r="C24" s="9">
        <f>+C16+C22</f>
        <v>207773010</v>
      </c>
    </row>
    <row r="25" spans="1:3" x14ac:dyDescent="0.25">
      <c r="A25" s="2"/>
      <c r="B25" s="6"/>
      <c r="C25" s="6"/>
    </row>
    <row r="26" spans="1:3" x14ac:dyDescent="0.25">
      <c r="A26" s="1" t="s">
        <v>23</v>
      </c>
      <c r="B26" s="6"/>
      <c r="C26" s="6"/>
    </row>
    <row r="27" spans="1:3" x14ac:dyDescent="0.25">
      <c r="A27" s="1" t="s">
        <v>24</v>
      </c>
      <c r="B27" s="6"/>
      <c r="C27" s="6"/>
    </row>
    <row r="28" spans="1:3" x14ac:dyDescent="0.25">
      <c r="A28" s="2" t="s">
        <v>51</v>
      </c>
      <c r="B28" s="6">
        <v>1800000</v>
      </c>
      <c r="C28" s="6"/>
    </row>
    <row r="29" spans="1:3" x14ac:dyDescent="0.25">
      <c r="A29" s="3" t="s">
        <v>50</v>
      </c>
      <c r="B29" s="6">
        <v>3259360</v>
      </c>
      <c r="C29" s="6"/>
    </row>
    <row r="30" spans="1:3" x14ac:dyDescent="0.25">
      <c r="A30" s="3" t="s">
        <v>52</v>
      </c>
      <c r="B30" s="6">
        <v>7319360</v>
      </c>
      <c r="C30" s="6"/>
    </row>
    <row r="31" spans="1:3" x14ac:dyDescent="0.25">
      <c r="A31" s="3"/>
      <c r="B31" s="6"/>
      <c r="C31" s="6"/>
    </row>
    <row r="32" spans="1:3" x14ac:dyDescent="0.25">
      <c r="A32" s="3"/>
      <c r="B32" s="6"/>
      <c r="C32" s="6"/>
    </row>
    <row r="33" spans="1:3" x14ac:dyDescent="0.25">
      <c r="A33" s="3"/>
      <c r="B33" s="6"/>
      <c r="C33" s="6"/>
    </row>
    <row r="34" spans="1:3" x14ac:dyDescent="0.25">
      <c r="A34" s="1" t="s">
        <v>25</v>
      </c>
      <c r="B34" s="6"/>
      <c r="C34" s="9">
        <f>SUM(B28:B33)</f>
        <v>12378720</v>
      </c>
    </row>
    <row r="35" spans="1:3" x14ac:dyDescent="0.25">
      <c r="A35" s="1"/>
      <c r="B35" s="6"/>
      <c r="C35" s="6"/>
    </row>
    <row r="36" spans="1:3" x14ac:dyDescent="0.25">
      <c r="A36" s="1" t="s">
        <v>26</v>
      </c>
      <c r="B36" s="6"/>
      <c r="C36" s="6"/>
    </row>
    <row r="37" spans="1:3" x14ac:dyDescent="0.25">
      <c r="A37" s="2" t="s">
        <v>39</v>
      </c>
      <c r="B37" s="6">
        <v>15000000</v>
      </c>
      <c r="C37" s="6"/>
    </row>
    <row r="38" spans="1:3" x14ac:dyDescent="0.25">
      <c r="A38" s="1" t="s">
        <v>27</v>
      </c>
      <c r="B38" s="6"/>
      <c r="C38" s="9">
        <f>+B37</f>
        <v>15000000</v>
      </c>
    </row>
    <row r="39" spans="1:3" x14ac:dyDescent="0.25">
      <c r="A39" s="2"/>
      <c r="B39" s="6"/>
      <c r="C39" s="6"/>
    </row>
    <row r="40" spans="1:3" x14ac:dyDescent="0.25">
      <c r="A40" s="1" t="s">
        <v>28</v>
      </c>
      <c r="B40" s="6"/>
      <c r="C40" s="9">
        <f>+C34+C38</f>
        <v>27378720</v>
      </c>
    </row>
    <row r="41" spans="1:3" x14ac:dyDescent="0.25">
      <c r="A41" s="2"/>
      <c r="B41" s="6"/>
      <c r="C41" s="6"/>
    </row>
    <row r="42" spans="1:3" x14ac:dyDescent="0.25">
      <c r="A42" s="1" t="s">
        <v>29</v>
      </c>
      <c r="B42" s="6"/>
      <c r="C42" s="6"/>
    </row>
    <row r="43" spans="1:3" x14ac:dyDescent="0.25">
      <c r="A43" s="2" t="s">
        <v>30</v>
      </c>
      <c r="B43" s="6">
        <v>160000000</v>
      </c>
      <c r="C43" s="6"/>
    </row>
    <row r="44" spans="1:3" x14ac:dyDescent="0.25">
      <c r="A44" s="2" t="s">
        <v>31</v>
      </c>
      <c r="B44" s="8">
        <v>20394290</v>
      </c>
      <c r="C44" s="6"/>
    </row>
    <row r="45" spans="1:3" x14ac:dyDescent="0.25">
      <c r="A45" s="1" t="s">
        <v>32</v>
      </c>
      <c r="B45" s="6"/>
      <c r="C45" s="9">
        <f>+B43+B44</f>
        <v>180394290</v>
      </c>
    </row>
    <row r="46" spans="1:3" x14ac:dyDescent="0.25">
      <c r="A46" s="2"/>
      <c r="B46" s="6"/>
      <c r="C46" s="6"/>
    </row>
    <row r="47" spans="1:3" x14ac:dyDescent="0.25">
      <c r="A47" s="1" t="s">
        <v>33</v>
      </c>
      <c r="B47" s="6"/>
      <c r="C47" s="9">
        <f>+C40+C45</f>
        <v>207773010</v>
      </c>
    </row>
    <row r="48" spans="1:3" x14ac:dyDescent="0.25">
      <c r="A48" s="2"/>
      <c r="B48" s="6"/>
      <c r="C48" s="6"/>
    </row>
  </sheetData>
  <mergeCells count="5">
    <mergeCell ref="A1:C1"/>
    <mergeCell ref="A2:C2"/>
    <mergeCell ref="A3:C3"/>
    <mergeCell ref="A4:C4"/>
    <mergeCell ref="E3:H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de resultados </vt:lpstr>
      <vt:lpstr>Balance de comprobacion </vt:lpstr>
      <vt:lpstr>Estado de situacion financiera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 Arguedas Otoya</dc:creator>
  <cp:lastModifiedBy>Elena Mora</cp:lastModifiedBy>
  <dcterms:created xsi:type="dcterms:W3CDTF">2021-10-15T21:14:53Z</dcterms:created>
  <dcterms:modified xsi:type="dcterms:W3CDTF">2024-10-10T02:23:09Z</dcterms:modified>
</cp:coreProperties>
</file>