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m Bill\Documents\other_projects\green_turtles_males\data\summaries\"/>
    </mc:Choice>
  </mc:AlternateContent>
  <bookViews>
    <workbookView xWindow="0" yWindow="0" windowWidth="22428" windowHeight="8736" activeTab="2"/>
  </bookViews>
  <sheets>
    <sheet name="males" sheetId="1" r:id="rId1"/>
    <sheet name="M+F" sheetId="2" r:id="rId2"/>
    <sheet name="meta migrate" sheetId="3" r:id="rId3"/>
    <sheet name="table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G15" i="1"/>
  <c r="O28" i="3" l="1"/>
  <c r="N28" i="3"/>
  <c r="O14" i="3"/>
  <c r="N14" i="3"/>
  <c r="M28" i="3"/>
  <c r="M14" i="3"/>
  <c r="J28" i="2" l="1"/>
  <c r="I28" i="2"/>
  <c r="H28" i="2"/>
  <c r="G28" i="2"/>
</calcChain>
</file>

<file path=xl/sharedStrings.xml><?xml version="1.0" encoding="utf-8"?>
<sst xmlns="http://schemas.openxmlformats.org/spreadsheetml/2006/main" count="169" uniqueCount="45">
  <si>
    <t>ID</t>
  </si>
  <si>
    <t>tag date</t>
  </si>
  <si>
    <t>breeding</t>
  </si>
  <si>
    <t>95% UD</t>
  </si>
  <si>
    <t>50% UD</t>
  </si>
  <si>
    <t>max distance</t>
  </si>
  <si>
    <t>migration</t>
  </si>
  <si>
    <t>n days</t>
  </si>
  <si>
    <t>foraging</t>
  </si>
  <si>
    <t>sex</t>
  </si>
  <si>
    <t>sd</t>
  </si>
  <si>
    <t>Male</t>
  </si>
  <si>
    <t>Female</t>
  </si>
  <si>
    <t>n days (total)</t>
  </si>
  <si>
    <t>CCL</t>
  </si>
  <si>
    <t>tag duration (d)</t>
  </si>
  <si>
    <t>Summary of breeding period movements/space use</t>
  </si>
  <si>
    <t>Guinea-Bissau</t>
  </si>
  <si>
    <t>Mauritania</t>
  </si>
  <si>
    <t>Senegal</t>
  </si>
  <si>
    <t>The Gambia</t>
  </si>
  <si>
    <t>-</t>
  </si>
  <si>
    <t>Ghana</t>
  </si>
  <si>
    <t xml:space="preserve">Migration </t>
  </si>
  <si>
    <t xml:space="preserve"> destination</t>
  </si>
  <si>
    <t xml:space="preserve"> start date</t>
  </si>
  <si>
    <t>1st quartile</t>
  </si>
  <si>
    <t>3rd quartile</t>
  </si>
  <si>
    <t>median</t>
  </si>
  <si>
    <t>*</t>
  </si>
  <si>
    <t>*Device failed during migration, in N Senegal</t>
  </si>
  <si>
    <t>notes</t>
  </si>
  <si>
    <t>range shift</t>
  </si>
  <si>
    <t>resident</t>
  </si>
  <si>
    <t>exploratory</t>
  </si>
  <si>
    <t>loop trip</t>
  </si>
  <si>
    <t>NA</t>
  </si>
  <si>
    <t>Known foraging location, but no route</t>
  </si>
  <si>
    <t>Great Circle distance</t>
  </si>
  <si>
    <t>Total distance (km)</t>
  </si>
  <si>
    <t>**Known foraging location, but no route</t>
  </si>
  <si>
    <t>**</t>
  </si>
  <si>
    <t>377 km</t>
  </si>
  <si>
    <t>1038 km</t>
  </si>
  <si>
    <t>Great Circle 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</si>
</sst>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8" fillId="0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19" fillId="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5" sqref="J15"/>
    </sheetView>
  </sheetViews>
  <sheetFormatPr defaultRowHeight="14.4" x14ac:dyDescent="0.3"/>
  <cols>
    <col min="1" max="1" width="9" customWidth="1"/>
    <col min="2" max="2" width="7.6640625" bestFit="1" customWidth="1"/>
    <col min="3" max="3" width="7.6640625" customWidth="1"/>
    <col min="4" max="4" width="10.109375" bestFit="1" customWidth="1"/>
    <col min="5" max="5" width="11.5546875" bestFit="1" customWidth="1"/>
    <col min="6" max="6" width="8.6640625" customWidth="1"/>
    <col min="7" max="7" width="11.6640625" bestFit="1" customWidth="1"/>
    <col min="8" max="8" width="4.5546875" bestFit="1" customWidth="1"/>
    <col min="9" max="9" width="8" bestFit="1" customWidth="1"/>
    <col min="10" max="10" width="7.44140625" bestFit="1" customWidth="1"/>
  </cols>
  <sheetData>
    <row r="1" spans="1:12" x14ac:dyDescent="0.3">
      <c r="F1" t="s">
        <v>2</v>
      </c>
    </row>
    <row r="2" spans="1:12" x14ac:dyDescent="0.3">
      <c r="A2" t="s">
        <v>0</v>
      </c>
      <c r="B2" t="s">
        <v>9</v>
      </c>
      <c r="C2" t="s">
        <v>14</v>
      </c>
      <c r="D2" t="s">
        <v>1</v>
      </c>
      <c r="E2" t="s">
        <v>13</v>
      </c>
      <c r="F2" t="s">
        <v>7</v>
      </c>
      <c r="G2" t="s">
        <v>5</v>
      </c>
      <c r="H2" t="s">
        <v>10</v>
      </c>
      <c r="I2" t="s">
        <v>3</v>
      </c>
      <c r="J2" t="s">
        <v>4</v>
      </c>
      <c r="K2" t="s">
        <v>31</v>
      </c>
    </row>
    <row r="3" spans="1:12" x14ac:dyDescent="0.3">
      <c r="A3">
        <v>213020</v>
      </c>
      <c r="B3" t="s">
        <v>11</v>
      </c>
      <c r="C3">
        <v>89</v>
      </c>
      <c r="D3" s="7">
        <v>44381</v>
      </c>
      <c r="G3" s="1">
        <v>20.111666192283099</v>
      </c>
      <c r="H3" s="1">
        <v>4.3989494223239802</v>
      </c>
      <c r="I3" s="1">
        <v>210.61752029253401</v>
      </c>
      <c r="J3" s="1">
        <v>27.701708180854801</v>
      </c>
      <c r="K3" t="s">
        <v>32</v>
      </c>
      <c r="L3" s="2"/>
    </row>
    <row r="4" spans="1:12" x14ac:dyDescent="0.3">
      <c r="A4">
        <v>213021</v>
      </c>
      <c r="B4" t="s">
        <v>11</v>
      </c>
      <c r="C4">
        <v>92.8</v>
      </c>
      <c r="D4" s="7">
        <v>44381</v>
      </c>
      <c r="G4" s="1">
        <v>15.489842215821101</v>
      </c>
      <c r="H4" s="1">
        <v>2.0868122506190199</v>
      </c>
      <c r="I4" s="1">
        <v>112.30428143393701</v>
      </c>
      <c r="J4" s="1">
        <v>11.8032809258575</v>
      </c>
      <c r="K4" t="s">
        <v>33</v>
      </c>
      <c r="L4" s="2"/>
    </row>
    <row r="5" spans="1:12" x14ac:dyDescent="0.3">
      <c r="A5">
        <v>213037</v>
      </c>
      <c r="B5" t="s">
        <v>11</v>
      </c>
      <c r="C5">
        <v>92.5</v>
      </c>
      <c r="D5" s="7">
        <v>44384</v>
      </c>
      <c r="G5" s="1">
        <v>7.5386755608415204</v>
      </c>
      <c r="H5" s="1">
        <v>1.11362720389661</v>
      </c>
      <c r="I5" s="1">
        <v>52.628341674262998</v>
      </c>
      <c r="J5" s="1">
        <v>8.6919603365936293</v>
      </c>
      <c r="K5" t="s">
        <v>33</v>
      </c>
      <c r="L5" s="2"/>
    </row>
    <row r="6" spans="1:12" x14ac:dyDescent="0.3">
      <c r="A6">
        <v>213038</v>
      </c>
      <c r="B6" t="s">
        <v>11</v>
      </c>
      <c r="C6">
        <v>100</v>
      </c>
      <c r="D6" s="7">
        <v>44384</v>
      </c>
      <c r="G6" s="1">
        <v>26.7760825882666</v>
      </c>
      <c r="H6" s="1">
        <v>3.8664624526259299</v>
      </c>
      <c r="I6" s="1">
        <v>130.58240800106</v>
      </c>
      <c r="J6" s="1">
        <v>7.7904278845901498</v>
      </c>
      <c r="K6" t="s">
        <v>35</v>
      </c>
      <c r="L6" s="2"/>
    </row>
    <row r="7" spans="1:12" x14ac:dyDescent="0.3">
      <c r="A7">
        <v>213039</v>
      </c>
      <c r="B7" t="s">
        <v>11</v>
      </c>
      <c r="C7">
        <v>97</v>
      </c>
      <c r="D7" s="7">
        <v>44385</v>
      </c>
      <c r="G7" s="1">
        <v>99.4848723045735</v>
      </c>
      <c r="H7" s="1">
        <v>38.083925798968899</v>
      </c>
      <c r="I7" s="1">
        <v>624.76856702658097</v>
      </c>
      <c r="J7" s="1">
        <v>93.496912248214699</v>
      </c>
      <c r="K7" t="s">
        <v>34</v>
      </c>
      <c r="L7" s="2"/>
    </row>
    <row r="8" spans="1:12" x14ac:dyDescent="0.3">
      <c r="A8">
        <v>213040</v>
      </c>
      <c r="B8" t="s">
        <v>11</v>
      </c>
      <c r="C8">
        <v>95</v>
      </c>
      <c r="D8" s="7">
        <v>44383</v>
      </c>
      <c r="G8" s="1">
        <v>9.8179759118981504</v>
      </c>
      <c r="H8" s="1">
        <v>1.54285892530082</v>
      </c>
      <c r="I8" s="1">
        <v>80.844940009101904</v>
      </c>
      <c r="J8" s="1">
        <v>9.1378525727462794</v>
      </c>
      <c r="K8" t="s">
        <v>33</v>
      </c>
      <c r="L8" s="2"/>
    </row>
    <row r="9" spans="1:12" x14ac:dyDescent="0.3">
      <c r="A9">
        <v>213041</v>
      </c>
      <c r="B9" t="s">
        <v>11</v>
      </c>
      <c r="C9">
        <v>93</v>
      </c>
      <c r="D9" s="7">
        <v>44382</v>
      </c>
      <c r="G9" s="1">
        <v>8.0582222069132996</v>
      </c>
      <c r="H9" s="1">
        <v>1.1974902637274101</v>
      </c>
      <c r="I9" s="1">
        <v>51.847721970031699</v>
      </c>
      <c r="J9" s="1">
        <v>6.9812382656249996</v>
      </c>
      <c r="K9" t="s">
        <v>33</v>
      </c>
      <c r="L9" s="2"/>
    </row>
    <row r="10" spans="1:12" x14ac:dyDescent="0.3">
      <c r="A10">
        <v>213042</v>
      </c>
      <c r="B10" t="s">
        <v>11</v>
      </c>
      <c r="C10">
        <v>93.2</v>
      </c>
      <c r="D10" s="7">
        <v>44383</v>
      </c>
      <c r="G10" s="1">
        <v>5.68641923865406</v>
      </c>
      <c r="H10" s="1">
        <v>0.836549538438774</v>
      </c>
      <c r="I10" s="1">
        <v>32.374299369583099</v>
      </c>
      <c r="J10" s="1">
        <v>5.9394882304305998</v>
      </c>
      <c r="K10" t="s">
        <v>33</v>
      </c>
      <c r="L10" s="2"/>
    </row>
    <row r="11" spans="1:12" x14ac:dyDescent="0.3">
      <c r="A11">
        <v>213043</v>
      </c>
      <c r="B11" t="s">
        <v>11</v>
      </c>
      <c r="C11">
        <v>88</v>
      </c>
      <c r="D11" s="7">
        <v>44382</v>
      </c>
      <c r="G11" s="1">
        <v>14.891255557945501</v>
      </c>
      <c r="H11" s="1">
        <v>2.7893845608146801</v>
      </c>
      <c r="I11" s="1">
        <v>197.31670604306001</v>
      </c>
      <c r="J11" s="1">
        <v>16.7387084610748</v>
      </c>
      <c r="K11" t="s">
        <v>33</v>
      </c>
      <c r="L11" s="2"/>
    </row>
    <row r="12" spans="1:12" x14ac:dyDescent="0.3">
      <c r="A12">
        <v>213044</v>
      </c>
      <c r="B12" t="s">
        <v>11</v>
      </c>
      <c r="C12">
        <v>83</v>
      </c>
      <c r="D12" s="7">
        <v>44383</v>
      </c>
      <c r="G12" s="1">
        <v>14.6997326263192</v>
      </c>
      <c r="H12" s="1">
        <v>4.1192804098124602</v>
      </c>
      <c r="I12" s="1">
        <v>174.32747501948501</v>
      </c>
      <c r="J12" s="1">
        <v>23.340777210975599</v>
      </c>
      <c r="K12" t="s">
        <v>35</v>
      </c>
      <c r="L12" s="2"/>
    </row>
    <row r="13" spans="1:12" x14ac:dyDescent="0.3">
      <c r="A13">
        <v>213045</v>
      </c>
      <c r="B13" t="s">
        <v>11</v>
      </c>
      <c r="C13">
        <v>106.3</v>
      </c>
      <c r="D13" s="7">
        <v>44385</v>
      </c>
      <c r="G13" s="1">
        <v>13.1245760278997</v>
      </c>
      <c r="H13" s="1">
        <v>1.8585346808302401</v>
      </c>
      <c r="I13" s="1">
        <v>91.775218476738004</v>
      </c>
      <c r="J13" s="1">
        <v>9.9081208941497803</v>
      </c>
      <c r="K13" t="s">
        <v>32</v>
      </c>
      <c r="L13" s="2"/>
    </row>
    <row r="14" spans="1:12" ht="15" thickBot="1" x14ac:dyDescent="0.35">
      <c r="A14">
        <v>213046</v>
      </c>
      <c r="B14" t="s">
        <v>11</v>
      </c>
      <c r="C14">
        <v>92.6</v>
      </c>
      <c r="D14" s="8">
        <v>44386</v>
      </c>
      <c r="G14" s="1">
        <v>5.8321840016245998</v>
      </c>
      <c r="H14" s="1">
        <v>1.0089646366802401</v>
      </c>
      <c r="I14" s="1">
        <v>52.660878454444898</v>
      </c>
      <c r="J14" s="1">
        <v>8.4431447347183202</v>
      </c>
      <c r="K14" t="s">
        <v>33</v>
      </c>
      <c r="L14" s="2"/>
    </row>
    <row r="15" spans="1:12" x14ac:dyDescent="0.3">
      <c r="G15" s="1">
        <f>MEDIAN(G3:G14)</f>
        <v>13.91215432710945</v>
      </c>
      <c r="H15" s="1"/>
      <c r="I15" s="1">
        <f>MEDIAN(I3:I6, I8:I14)</f>
        <v>91.775218476738004</v>
      </c>
      <c r="J15" s="1">
        <f>MEDIAN(J3:J6, J8:J14)</f>
        <v>9.1378525727462794</v>
      </c>
      <c r="L15" s="2"/>
    </row>
    <row r="16" spans="1:12" x14ac:dyDescent="0.3">
      <c r="B16" s="5">
        <v>213020</v>
      </c>
      <c r="C16" s="3">
        <v>89</v>
      </c>
      <c r="G16" s="1"/>
      <c r="H16" s="1"/>
      <c r="I16" s="1"/>
      <c r="J16" s="1"/>
      <c r="L16" s="2"/>
    </row>
    <row r="17" spans="2:12" x14ac:dyDescent="0.3">
      <c r="B17" s="5">
        <v>213021</v>
      </c>
      <c r="C17" s="3">
        <v>92.8</v>
      </c>
      <c r="G17" s="1"/>
      <c r="H17" s="1"/>
      <c r="I17" s="1"/>
      <c r="J17" s="1"/>
      <c r="L17" s="2"/>
    </row>
    <row r="18" spans="2:12" x14ac:dyDescent="0.3">
      <c r="B18" s="5">
        <v>213037</v>
      </c>
      <c r="C18" s="3">
        <v>92.5</v>
      </c>
      <c r="G18" s="1"/>
      <c r="H18" s="1"/>
      <c r="I18" s="1"/>
      <c r="J18" s="1"/>
      <c r="L18" s="2"/>
    </row>
    <row r="19" spans="2:12" x14ac:dyDescent="0.3">
      <c r="B19" s="5">
        <v>213038</v>
      </c>
      <c r="C19" s="3">
        <v>100</v>
      </c>
      <c r="G19" s="1"/>
      <c r="H19" s="1"/>
      <c r="I19" s="1"/>
      <c r="J19" s="1"/>
      <c r="L19" s="2"/>
    </row>
    <row r="20" spans="2:12" x14ac:dyDescent="0.3">
      <c r="B20" s="5">
        <v>213039</v>
      </c>
      <c r="C20" s="3">
        <v>97</v>
      </c>
      <c r="G20" s="1"/>
      <c r="H20" s="1"/>
      <c r="I20" s="1"/>
      <c r="J20" s="1"/>
      <c r="L20" s="2"/>
    </row>
    <row r="21" spans="2:12" x14ac:dyDescent="0.3">
      <c r="B21" s="5">
        <v>213040</v>
      </c>
      <c r="C21" s="3">
        <v>95</v>
      </c>
      <c r="G21" s="1"/>
      <c r="H21" s="1"/>
      <c r="I21" s="1"/>
      <c r="J21" s="1"/>
      <c r="L21" s="2"/>
    </row>
    <row r="22" spans="2:12" x14ac:dyDescent="0.3">
      <c r="B22" s="5">
        <v>213041</v>
      </c>
      <c r="C22" s="3">
        <v>93</v>
      </c>
      <c r="G22" s="1"/>
      <c r="H22" s="1"/>
      <c r="I22" s="1"/>
      <c r="J22" s="1"/>
      <c r="L22" s="2"/>
    </row>
    <row r="23" spans="2:12" x14ac:dyDescent="0.3">
      <c r="B23" s="5">
        <v>213042</v>
      </c>
      <c r="C23" s="3">
        <v>93.2</v>
      </c>
      <c r="G23" s="1"/>
      <c r="H23" s="1"/>
      <c r="I23" s="1"/>
      <c r="J23" s="1"/>
      <c r="L23" s="2"/>
    </row>
    <row r="24" spans="2:12" x14ac:dyDescent="0.3">
      <c r="B24" s="5">
        <v>213043</v>
      </c>
      <c r="C24" s="3">
        <v>88</v>
      </c>
      <c r="G24" s="1"/>
      <c r="H24" s="1"/>
      <c r="I24" s="1"/>
      <c r="J24" s="1"/>
      <c r="L24" s="2"/>
    </row>
    <row r="25" spans="2:12" x14ac:dyDescent="0.3">
      <c r="B25" s="5">
        <v>213044</v>
      </c>
      <c r="C25" s="3">
        <v>83</v>
      </c>
      <c r="G25" s="1"/>
      <c r="H25" s="1"/>
      <c r="I25" s="1"/>
      <c r="J25" s="1"/>
      <c r="L25" s="2"/>
    </row>
    <row r="26" spans="2:12" x14ac:dyDescent="0.3">
      <c r="B26" s="5">
        <v>213045</v>
      </c>
      <c r="C26" s="3">
        <v>106.3</v>
      </c>
      <c r="G26" s="1"/>
      <c r="H26" s="1"/>
      <c r="I26" s="1"/>
      <c r="J26" s="1"/>
      <c r="L26" s="2"/>
    </row>
    <row r="27" spans="2:12" ht="15" thickBot="1" x14ac:dyDescent="0.35">
      <c r="B27" s="6">
        <v>213046</v>
      </c>
      <c r="C27" s="4">
        <v>92.6</v>
      </c>
      <c r="G27" s="1"/>
      <c r="H27" s="1"/>
      <c r="I27" s="1"/>
      <c r="J27" s="1"/>
    </row>
    <row r="28" spans="2:12" x14ac:dyDescent="0.3">
      <c r="G28" s="1"/>
      <c r="H28" s="1"/>
      <c r="I28" s="1"/>
      <c r="J28" s="1"/>
    </row>
  </sheetData>
  <sortState ref="A3:K2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2" sqref="L2"/>
    </sheetView>
  </sheetViews>
  <sheetFormatPr defaultRowHeight="14.4" x14ac:dyDescent="0.3"/>
  <cols>
    <col min="1" max="1" width="9" customWidth="1"/>
    <col min="2" max="2" width="7.6640625" bestFit="1" customWidth="1"/>
    <col min="3" max="3" width="7.6640625" customWidth="1"/>
    <col min="4" max="4" width="12.21875" bestFit="1" customWidth="1"/>
    <col min="5" max="5" width="13.5546875" bestFit="1" customWidth="1"/>
    <col min="6" max="6" width="8.6640625" customWidth="1"/>
    <col min="7" max="7" width="11.6640625" bestFit="1" customWidth="1"/>
    <col min="8" max="8" width="4.5546875" bestFit="1" customWidth="1"/>
    <col min="9" max="10" width="7.44140625" bestFit="1" customWidth="1"/>
  </cols>
  <sheetData>
    <row r="1" spans="1:15" x14ac:dyDescent="0.3">
      <c r="F1" t="s">
        <v>2</v>
      </c>
      <c r="K1" t="s">
        <v>6</v>
      </c>
      <c r="N1" t="s">
        <v>8</v>
      </c>
    </row>
    <row r="2" spans="1:15" x14ac:dyDescent="0.3">
      <c r="A2" t="s">
        <v>0</v>
      </c>
      <c r="B2" t="s">
        <v>9</v>
      </c>
      <c r="C2" t="s">
        <v>14</v>
      </c>
      <c r="D2" t="s">
        <v>1</v>
      </c>
      <c r="E2" t="s">
        <v>15</v>
      </c>
      <c r="F2" t="s">
        <v>7</v>
      </c>
      <c r="G2" t="s">
        <v>5</v>
      </c>
      <c r="H2" t="s">
        <v>10</v>
      </c>
      <c r="I2" t="s">
        <v>3</v>
      </c>
      <c r="J2" t="s">
        <v>4</v>
      </c>
      <c r="K2" t="s">
        <v>7</v>
      </c>
      <c r="L2" t="s">
        <v>38</v>
      </c>
      <c r="M2" t="s">
        <v>39</v>
      </c>
      <c r="N2" t="s">
        <v>7</v>
      </c>
    </row>
    <row r="3" spans="1:15" x14ac:dyDescent="0.3">
      <c r="A3">
        <v>213020</v>
      </c>
      <c r="B3" t="s">
        <v>11</v>
      </c>
      <c r="C3">
        <v>89</v>
      </c>
      <c r="D3" s="7">
        <v>44381</v>
      </c>
      <c r="G3">
        <v>20.111666192283099</v>
      </c>
      <c r="H3" s="1">
        <v>4.3989494223239802</v>
      </c>
      <c r="I3" s="1">
        <v>210.61752029253401</v>
      </c>
      <c r="J3" s="1">
        <v>27.701708180854801</v>
      </c>
      <c r="L3" s="2">
        <v>85.613474746927807</v>
      </c>
      <c r="M3">
        <v>131.479461447548</v>
      </c>
    </row>
    <row r="4" spans="1:15" x14ac:dyDescent="0.3">
      <c r="A4">
        <v>213021</v>
      </c>
      <c r="B4" t="s">
        <v>11</v>
      </c>
      <c r="C4">
        <v>92.8</v>
      </c>
      <c r="D4" s="7">
        <v>44381</v>
      </c>
      <c r="G4">
        <v>15.489842215821101</v>
      </c>
      <c r="H4" s="1">
        <v>2.0868122506190199</v>
      </c>
      <c r="I4" s="1">
        <v>112.30428143393701</v>
      </c>
      <c r="J4" s="1">
        <v>11.8032809258575</v>
      </c>
      <c r="L4" s="2"/>
    </row>
    <row r="5" spans="1:15" x14ac:dyDescent="0.3">
      <c r="A5">
        <v>213037</v>
      </c>
      <c r="B5" t="s">
        <v>11</v>
      </c>
      <c r="C5">
        <v>92.5</v>
      </c>
      <c r="D5" s="7">
        <v>44384</v>
      </c>
      <c r="G5">
        <v>7.5386755608415204</v>
      </c>
      <c r="H5" s="1">
        <v>1.11362720389661</v>
      </c>
      <c r="I5" s="1">
        <v>52.628341674262998</v>
      </c>
      <c r="J5" s="1">
        <v>8.6919603365936293</v>
      </c>
      <c r="L5" s="2"/>
    </row>
    <row r="6" spans="1:15" x14ac:dyDescent="0.3">
      <c r="A6">
        <v>213038</v>
      </c>
      <c r="B6" t="s">
        <v>11</v>
      </c>
      <c r="C6">
        <v>100</v>
      </c>
      <c r="D6" s="7">
        <v>44384</v>
      </c>
      <c r="G6">
        <v>26.7760825882666</v>
      </c>
      <c r="H6" s="1">
        <v>3.8664624526259299</v>
      </c>
      <c r="I6" s="1">
        <v>130.58240800106</v>
      </c>
      <c r="J6" s="1">
        <v>7.7904278845901498</v>
      </c>
      <c r="L6" s="2">
        <v>1080.5142352965499</v>
      </c>
      <c r="M6">
        <v>1360.74649607929</v>
      </c>
    </row>
    <row r="7" spans="1:15" x14ac:dyDescent="0.3">
      <c r="A7">
        <v>213039</v>
      </c>
      <c r="B7" t="s">
        <v>11</v>
      </c>
      <c r="C7">
        <v>97</v>
      </c>
      <c r="D7" s="7">
        <v>44385</v>
      </c>
      <c r="G7">
        <v>99.4848723045735</v>
      </c>
      <c r="H7" s="1">
        <v>38.083925798968899</v>
      </c>
      <c r="I7" s="1">
        <v>624.76856702658097</v>
      </c>
      <c r="J7" s="1">
        <v>93.496912248214699</v>
      </c>
      <c r="L7" s="2">
        <v>383.87467915527799</v>
      </c>
      <c r="M7">
        <v>451.93921685154299</v>
      </c>
    </row>
    <row r="8" spans="1:15" x14ac:dyDescent="0.3">
      <c r="A8">
        <v>213040</v>
      </c>
      <c r="B8" t="s">
        <v>11</v>
      </c>
      <c r="C8">
        <v>95</v>
      </c>
      <c r="D8" s="7">
        <v>44383</v>
      </c>
      <c r="G8">
        <v>9.8179759118981504</v>
      </c>
      <c r="H8" s="1">
        <v>1.54285892530082</v>
      </c>
      <c r="I8" s="1">
        <v>80.844940009101904</v>
      </c>
      <c r="J8" s="1">
        <v>9.1378525727462794</v>
      </c>
      <c r="L8" s="2">
        <v>379.12809835463702</v>
      </c>
      <c r="M8">
        <v>486.72297856553098</v>
      </c>
    </row>
    <row r="9" spans="1:15" x14ac:dyDescent="0.3">
      <c r="A9">
        <v>213041</v>
      </c>
      <c r="B9" t="s">
        <v>11</v>
      </c>
      <c r="C9">
        <v>93</v>
      </c>
      <c r="D9" s="7">
        <v>44382</v>
      </c>
      <c r="G9">
        <v>8.0582222069132996</v>
      </c>
      <c r="H9" s="1">
        <v>1.1974902637274101</v>
      </c>
      <c r="I9" s="1">
        <v>51.847721970031699</v>
      </c>
      <c r="J9" s="1">
        <v>6.9812382656249996</v>
      </c>
      <c r="L9" s="2">
        <v>50.283450802062703</v>
      </c>
      <c r="M9">
        <v>71.350465971917899</v>
      </c>
    </row>
    <row r="10" spans="1:15" x14ac:dyDescent="0.3">
      <c r="A10">
        <v>213042</v>
      </c>
      <c r="B10" t="s">
        <v>11</v>
      </c>
      <c r="C10">
        <v>93.2</v>
      </c>
      <c r="D10" s="7">
        <v>44383</v>
      </c>
      <c r="G10">
        <v>5.68641923865406</v>
      </c>
      <c r="H10" s="1">
        <v>0.836549538438774</v>
      </c>
      <c r="I10" s="1">
        <v>32.374299369583099</v>
      </c>
      <c r="J10" s="1">
        <v>5.9394882304305998</v>
      </c>
      <c r="L10" s="2">
        <v>342.636895950476</v>
      </c>
      <c r="M10">
        <v>448.00720773031202</v>
      </c>
    </row>
    <row r="11" spans="1:15" x14ac:dyDescent="0.3">
      <c r="A11">
        <v>213043</v>
      </c>
      <c r="B11" t="s">
        <v>11</v>
      </c>
      <c r="C11">
        <v>88</v>
      </c>
      <c r="D11" s="7">
        <v>44382</v>
      </c>
      <c r="G11">
        <v>14.891255557945501</v>
      </c>
      <c r="H11" s="1">
        <v>2.7893845608146801</v>
      </c>
      <c r="I11" s="1">
        <v>197.31670604306001</v>
      </c>
      <c r="J11" s="1">
        <v>16.7387084610748</v>
      </c>
      <c r="L11" s="2">
        <v>289.16733446556498</v>
      </c>
      <c r="M11">
        <v>387.838696907496</v>
      </c>
    </row>
    <row r="12" spans="1:15" x14ac:dyDescent="0.3">
      <c r="A12">
        <v>213044</v>
      </c>
      <c r="B12" t="s">
        <v>11</v>
      </c>
      <c r="C12">
        <v>83</v>
      </c>
      <c r="D12" s="7">
        <v>44383</v>
      </c>
      <c r="G12">
        <v>14.6997326263192</v>
      </c>
      <c r="H12" s="1">
        <v>4.1192804098124602</v>
      </c>
      <c r="I12" s="1">
        <v>174.32747501948501</v>
      </c>
      <c r="J12" s="1">
        <v>23.340777210975599</v>
      </c>
      <c r="L12" s="2"/>
    </row>
    <row r="13" spans="1:15" x14ac:dyDescent="0.3">
      <c r="A13">
        <v>213045</v>
      </c>
      <c r="B13" t="s">
        <v>11</v>
      </c>
      <c r="C13">
        <v>106.3</v>
      </c>
      <c r="D13" s="7">
        <v>44385</v>
      </c>
      <c r="G13">
        <v>13.1245760278997</v>
      </c>
      <c r="H13" s="1">
        <v>1.8585346808302401</v>
      </c>
      <c r="I13" s="1">
        <v>91.775218476738004</v>
      </c>
      <c r="J13" s="1">
        <v>9.9081208941497803</v>
      </c>
      <c r="L13" s="2">
        <v>1079.1166066157</v>
      </c>
      <c r="M13">
        <v>1239.2065122429699</v>
      </c>
    </row>
    <row r="14" spans="1:15" ht="15" thickBot="1" x14ac:dyDescent="0.35">
      <c r="A14">
        <v>213046</v>
      </c>
      <c r="B14" t="s">
        <v>11</v>
      </c>
      <c r="C14">
        <v>92.6</v>
      </c>
      <c r="D14" s="8">
        <v>44386</v>
      </c>
      <c r="G14">
        <v>5.8321840016245998</v>
      </c>
      <c r="H14" s="1">
        <v>1.0089646366802401</v>
      </c>
      <c r="I14" s="1">
        <v>52.660878454444898</v>
      </c>
      <c r="J14" s="1">
        <v>8.4431447347183202</v>
      </c>
      <c r="L14" s="2">
        <v>377.05888523033701</v>
      </c>
      <c r="M14">
        <v>463.85456238797798</v>
      </c>
    </row>
    <row r="15" spans="1:15" x14ac:dyDescent="0.3">
      <c r="A15">
        <v>224389</v>
      </c>
      <c r="B15" t="s">
        <v>12</v>
      </c>
      <c r="C15" s="9">
        <v>103</v>
      </c>
      <c r="D15" s="11">
        <v>44514</v>
      </c>
      <c r="G15" s="1">
        <v>2.9948251135092701</v>
      </c>
      <c r="H15" s="1">
        <v>2.0689197593160702</v>
      </c>
      <c r="I15" s="1">
        <v>85.408055206680302</v>
      </c>
      <c r="J15" s="1">
        <v>14.495156859664901</v>
      </c>
      <c r="L15" s="2">
        <v>1105.09266135348</v>
      </c>
      <c r="M15" t="s">
        <v>36</v>
      </c>
      <c r="O15" t="s">
        <v>37</v>
      </c>
    </row>
    <row r="16" spans="1:15" x14ac:dyDescent="0.3">
      <c r="A16">
        <v>224390</v>
      </c>
      <c r="B16" t="s">
        <v>12</v>
      </c>
      <c r="C16" s="9">
        <v>102</v>
      </c>
      <c r="D16" s="11">
        <v>44514</v>
      </c>
      <c r="G16" s="1"/>
      <c r="H16" s="1"/>
      <c r="I16" s="1"/>
      <c r="J16" s="1"/>
      <c r="L16" s="2">
        <v>1080.1133001953899</v>
      </c>
      <c r="M16">
        <v>1735.76329332502</v>
      </c>
    </row>
    <row r="17" spans="1:15" x14ac:dyDescent="0.3">
      <c r="A17">
        <v>224391</v>
      </c>
      <c r="B17" t="s">
        <v>12</v>
      </c>
      <c r="C17" s="9">
        <v>106.4</v>
      </c>
      <c r="D17" s="11">
        <v>44515.854166666664</v>
      </c>
      <c r="G17" s="1">
        <v>2.1634905259841601</v>
      </c>
      <c r="H17" s="1">
        <v>1.3844212626001799</v>
      </c>
      <c r="I17" s="1">
        <v>53.851946980361902</v>
      </c>
      <c r="J17" s="1">
        <v>11.388320351661701</v>
      </c>
      <c r="L17" s="2">
        <v>1027.3942923893701</v>
      </c>
      <c r="M17">
        <v>1242.29242628509</v>
      </c>
    </row>
    <row r="18" spans="1:15" x14ac:dyDescent="0.3">
      <c r="A18">
        <v>224392</v>
      </c>
      <c r="B18" t="s">
        <v>12</v>
      </c>
      <c r="C18" s="9">
        <v>100</v>
      </c>
      <c r="D18" s="11">
        <v>44515.876388888886</v>
      </c>
      <c r="G18" s="1">
        <v>1.4997050113386099</v>
      </c>
      <c r="H18" s="1">
        <v>0.97305804318286104</v>
      </c>
      <c r="I18" s="1">
        <v>43.216123401634199</v>
      </c>
      <c r="J18" s="1">
        <v>9.2026498388595606</v>
      </c>
      <c r="L18" s="2"/>
    </row>
    <row r="19" spans="1:15" x14ac:dyDescent="0.3">
      <c r="A19">
        <v>224393</v>
      </c>
      <c r="B19" t="s">
        <v>12</v>
      </c>
      <c r="C19" s="9">
        <v>98.4</v>
      </c>
      <c r="D19" s="11">
        <v>44515.852777777778</v>
      </c>
      <c r="G19" s="1"/>
      <c r="H19" s="1"/>
      <c r="I19" s="1"/>
      <c r="J19" s="1"/>
      <c r="L19" s="2">
        <v>1050.7722825099099</v>
      </c>
      <c r="M19">
        <v>1334.79338635309</v>
      </c>
    </row>
    <row r="20" spans="1:15" x14ac:dyDescent="0.3">
      <c r="A20">
        <v>224394</v>
      </c>
      <c r="B20" t="s">
        <v>12</v>
      </c>
      <c r="C20" s="9">
        <v>89.3</v>
      </c>
      <c r="D20" s="11">
        <v>44515.895138888889</v>
      </c>
      <c r="G20" s="1"/>
      <c r="H20" s="1"/>
      <c r="I20" s="1"/>
      <c r="J20" s="1"/>
      <c r="L20" s="2">
        <v>1043.38925770481</v>
      </c>
      <c r="M20">
        <v>1454.3471248332901</v>
      </c>
    </row>
    <row r="21" spans="1:15" x14ac:dyDescent="0.3">
      <c r="A21">
        <v>224395</v>
      </c>
      <c r="B21" t="s">
        <v>12</v>
      </c>
      <c r="C21" s="9">
        <v>105</v>
      </c>
      <c r="D21" s="11">
        <v>44517.870138888888</v>
      </c>
      <c r="G21" s="1">
        <v>2.649842</v>
      </c>
      <c r="H21" s="1">
        <v>1.6537630000000001</v>
      </c>
      <c r="I21" s="1">
        <v>91.762167560844404</v>
      </c>
      <c r="J21" s="1">
        <v>16.634671882965101</v>
      </c>
      <c r="L21" s="2">
        <v>1850.27248530477</v>
      </c>
      <c r="M21">
        <v>2379.4676914686402</v>
      </c>
    </row>
    <row r="22" spans="1:15" x14ac:dyDescent="0.3">
      <c r="A22">
        <v>224396</v>
      </c>
      <c r="B22" t="s">
        <v>12</v>
      </c>
      <c r="C22" s="9">
        <v>98.5</v>
      </c>
      <c r="D22" s="11">
        <v>44518.863888888889</v>
      </c>
      <c r="G22" s="1">
        <v>2.4147639999999999</v>
      </c>
      <c r="H22" s="1">
        <v>1.172749</v>
      </c>
      <c r="I22" s="1">
        <v>59.904107055412297</v>
      </c>
      <c r="J22" s="1">
        <v>10.911093153884901</v>
      </c>
      <c r="L22" s="2">
        <v>1022.3433391902601</v>
      </c>
      <c r="M22">
        <v>1386.1868568438499</v>
      </c>
    </row>
    <row r="23" spans="1:15" x14ac:dyDescent="0.3">
      <c r="A23">
        <v>224397</v>
      </c>
      <c r="B23" t="s">
        <v>12</v>
      </c>
      <c r="C23" s="9">
        <v>99.6</v>
      </c>
      <c r="D23" s="11">
        <v>44519.90347222222</v>
      </c>
      <c r="G23" s="1">
        <v>2.4140820000000001</v>
      </c>
      <c r="H23" s="1">
        <v>1.5776030000000001</v>
      </c>
      <c r="I23" s="1">
        <v>91.384601700180099</v>
      </c>
      <c r="J23" s="1">
        <v>16.2874209712067</v>
      </c>
      <c r="L23" s="2">
        <v>1034.6717127560601</v>
      </c>
      <c r="M23">
        <v>1300.8379998701</v>
      </c>
    </row>
    <row r="24" spans="1:15" x14ac:dyDescent="0.3">
      <c r="A24">
        <v>224398</v>
      </c>
      <c r="B24" t="s">
        <v>12</v>
      </c>
      <c r="C24" s="9">
        <v>97.5</v>
      </c>
      <c r="D24" s="11">
        <v>44520.9</v>
      </c>
      <c r="G24" s="1">
        <v>2.6172610000000001</v>
      </c>
      <c r="H24" s="1">
        <v>1.2454050000000001</v>
      </c>
      <c r="I24" s="1">
        <v>57.160228157669103</v>
      </c>
      <c r="J24" s="1">
        <v>12.448939267883301</v>
      </c>
      <c r="L24" s="2"/>
    </row>
    <row r="25" spans="1:15" x14ac:dyDescent="0.3">
      <c r="A25">
        <v>224399</v>
      </c>
      <c r="B25" t="s">
        <v>12</v>
      </c>
      <c r="C25" s="9">
        <v>98</v>
      </c>
      <c r="D25" s="11">
        <v>44521.913888888892</v>
      </c>
      <c r="G25" s="1">
        <v>1.464442</v>
      </c>
      <c r="H25" s="1">
        <v>0.840839</v>
      </c>
      <c r="I25" s="1">
        <v>37.558801750259398</v>
      </c>
      <c r="J25" s="1">
        <v>6.3855497575225799</v>
      </c>
      <c r="L25" s="2">
        <v>1040.24042141469</v>
      </c>
      <c r="M25">
        <v>1248.42025916024</v>
      </c>
    </row>
    <row r="26" spans="1:15" x14ac:dyDescent="0.3">
      <c r="A26">
        <v>224400</v>
      </c>
      <c r="B26" t="s">
        <v>12</v>
      </c>
      <c r="C26" s="9">
        <v>102.6</v>
      </c>
      <c r="D26" s="11">
        <v>44521.943055555559</v>
      </c>
      <c r="G26" s="1">
        <v>2.5426039999999999</v>
      </c>
      <c r="H26" s="1">
        <v>1.564654</v>
      </c>
      <c r="I26" s="1">
        <v>72.4107909210434</v>
      </c>
      <c r="J26" s="1">
        <v>11.6291634747238</v>
      </c>
      <c r="L26" s="2">
        <v>992.233291577508</v>
      </c>
      <c r="M26">
        <v>1293.9362715225</v>
      </c>
    </row>
    <row r="27" spans="1:15" ht="15" thickBot="1" x14ac:dyDescent="0.35">
      <c r="A27">
        <v>224401</v>
      </c>
      <c r="B27" t="s">
        <v>12</v>
      </c>
      <c r="C27" s="10">
        <v>100.3</v>
      </c>
      <c r="D27" s="12">
        <v>44523.353472222225</v>
      </c>
      <c r="G27" s="1">
        <v>0.88310999999999995</v>
      </c>
      <c r="H27" s="1">
        <v>0.45296700000000001</v>
      </c>
      <c r="I27" s="1">
        <v>25.962311152091999</v>
      </c>
      <c r="J27" s="1">
        <v>5.5320357206955002</v>
      </c>
      <c r="M27" t="s">
        <v>36</v>
      </c>
      <c r="O27" t="s">
        <v>37</v>
      </c>
    </row>
    <row r="28" spans="1:15" x14ac:dyDescent="0.3">
      <c r="G28" s="1">
        <f>AVERAGE(G3:G27)</f>
        <v>11.961619549266926</v>
      </c>
      <c r="H28" s="1">
        <f>AVERAGE(H3:H27)</f>
        <v>3.4471463276880994</v>
      </c>
      <c r="I28" s="1">
        <f>AVERAGE(I3:I27)</f>
        <v>110.48488598440895</v>
      </c>
      <c r="J28" s="1">
        <f>AVERAGE(J3:J27)</f>
        <v>15.676755510222689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F5" sqref="F5"/>
    </sheetView>
  </sheetViews>
  <sheetFormatPr defaultRowHeight="14.4" x14ac:dyDescent="0.3"/>
  <cols>
    <col min="4" max="4" width="10.21875" customWidth="1"/>
    <col min="5" max="5" width="9.44140625" customWidth="1"/>
    <col min="6" max="6" width="10.5546875" bestFit="1" customWidth="1"/>
    <col min="7" max="7" width="12.44140625" bestFit="1" customWidth="1"/>
    <col min="8" max="8" width="10.88671875" style="13" customWidth="1"/>
    <col min="9" max="9" width="10.88671875" customWidth="1"/>
  </cols>
  <sheetData>
    <row r="1" spans="1:15" x14ac:dyDescent="0.3">
      <c r="F1" s="19" t="s">
        <v>23</v>
      </c>
      <c r="G1" s="19"/>
      <c r="H1" s="19"/>
    </row>
    <row r="2" spans="1:15" ht="43.2" x14ac:dyDescent="0.3">
      <c r="A2" s="18" t="s">
        <v>0</v>
      </c>
      <c r="B2" s="18" t="s">
        <v>9</v>
      </c>
      <c r="C2" s="18" t="s">
        <v>14</v>
      </c>
      <c r="D2" s="18" t="s">
        <v>1</v>
      </c>
      <c r="E2" s="14" t="s">
        <v>15</v>
      </c>
      <c r="F2" s="14" t="s">
        <v>25</v>
      </c>
      <c r="G2" s="14" t="s">
        <v>24</v>
      </c>
      <c r="H2" s="14" t="s">
        <v>44</v>
      </c>
      <c r="I2" s="14" t="s">
        <v>39</v>
      </c>
    </row>
    <row r="3" spans="1:15" x14ac:dyDescent="0.3">
      <c r="A3" s="13">
        <v>213020</v>
      </c>
      <c r="B3" s="13" t="s">
        <v>11</v>
      </c>
      <c r="C3" s="13">
        <v>89</v>
      </c>
      <c r="D3" s="7">
        <v>44381</v>
      </c>
      <c r="E3">
        <v>109</v>
      </c>
      <c r="F3" s="16">
        <v>44435</v>
      </c>
      <c r="G3" s="13" t="s">
        <v>17</v>
      </c>
      <c r="H3" s="15">
        <v>85.613474746927807</v>
      </c>
      <c r="I3" s="2">
        <v>131.479461447548</v>
      </c>
    </row>
    <row r="4" spans="1:15" x14ac:dyDescent="0.3">
      <c r="A4" s="13">
        <v>213021</v>
      </c>
      <c r="B4" s="13" t="s">
        <v>11</v>
      </c>
      <c r="C4" s="13">
        <v>92.8</v>
      </c>
      <c r="D4" s="7">
        <v>44381</v>
      </c>
      <c r="E4">
        <v>40</v>
      </c>
      <c r="F4" s="13" t="s">
        <v>21</v>
      </c>
      <c r="G4" s="13" t="s">
        <v>21</v>
      </c>
      <c r="H4" s="13" t="s">
        <v>21</v>
      </c>
      <c r="I4" s="18" t="s">
        <v>21</v>
      </c>
    </row>
    <row r="5" spans="1:15" x14ac:dyDescent="0.3">
      <c r="A5" s="13">
        <v>213037</v>
      </c>
      <c r="B5" s="13" t="s">
        <v>11</v>
      </c>
      <c r="C5" s="13">
        <v>92.5</v>
      </c>
      <c r="D5" s="7">
        <v>44384</v>
      </c>
      <c r="E5">
        <v>17</v>
      </c>
      <c r="F5" s="13" t="s">
        <v>21</v>
      </c>
      <c r="G5" s="13" t="s">
        <v>21</v>
      </c>
      <c r="H5" s="13" t="s">
        <v>21</v>
      </c>
      <c r="I5" s="18" t="s">
        <v>21</v>
      </c>
    </row>
    <row r="6" spans="1:15" x14ac:dyDescent="0.3">
      <c r="A6" s="13">
        <v>213038</v>
      </c>
      <c r="B6" s="13" t="s">
        <v>11</v>
      </c>
      <c r="C6" s="13">
        <v>100</v>
      </c>
      <c r="D6" s="7">
        <v>44384</v>
      </c>
      <c r="E6">
        <v>107</v>
      </c>
      <c r="F6" s="16">
        <v>44449</v>
      </c>
      <c r="G6" s="13" t="s">
        <v>18</v>
      </c>
      <c r="H6" s="15">
        <v>1080.5142352965499</v>
      </c>
      <c r="I6" s="2">
        <v>1360.74649607929</v>
      </c>
    </row>
    <row r="7" spans="1:15" x14ac:dyDescent="0.3">
      <c r="A7" s="13">
        <v>213039</v>
      </c>
      <c r="B7" s="13" t="s">
        <v>11</v>
      </c>
      <c r="C7" s="13">
        <v>97</v>
      </c>
      <c r="D7" s="7">
        <v>44385</v>
      </c>
      <c r="E7">
        <v>62</v>
      </c>
      <c r="F7" s="16">
        <v>44395</v>
      </c>
      <c r="G7" s="13" t="s">
        <v>19</v>
      </c>
      <c r="H7" s="15">
        <v>383.87467915527799</v>
      </c>
      <c r="I7" s="2">
        <v>451.93921685154299</v>
      </c>
    </row>
    <row r="8" spans="1:15" x14ac:dyDescent="0.3">
      <c r="A8" s="13">
        <v>213040</v>
      </c>
      <c r="B8" s="13" t="s">
        <v>11</v>
      </c>
      <c r="C8" s="13">
        <v>95</v>
      </c>
      <c r="D8" s="7">
        <v>44383</v>
      </c>
      <c r="E8">
        <v>112</v>
      </c>
      <c r="F8" s="16">
        <v>44436</v>
      </c>
      <c r="G8" s="13" t="s">
        <v>19</v>
      </c>
      <c r="H8" s="15">
        <v>379.12809835463702</v>
      </c>
      <c r="I8" s="2">
        <v>486.72297856553098</v>
      </c>
    </row>
    <row r="9" spans="1:15" x14ac:dyDescent="0.3">
      <c r="A9" s="13">
        <v>213041</v>
      </c>
      <c r="B9" s="13" t="s">
        <v>11</v>
      </c>
      <c r="C9" s="13">
        <v>93</v>
      </c>
      <c r="D9" s="7">
        <v>44382</v>
      </c>
      <c r="E9">
        <v>128</v>
      </c>
      <c r="F9" s="16">
        <v>44422</v>
      </c>
      <c r="G9" s="13" t="s">
        <v>17</v>
      </c>
      <c r="H9" s="15">
        <v>50.283450802062703</v>
      </c>
      <c r="I9" s="2">
        <v>71.350465971917899</v>
      </c>
    </row>
    <row r="10" spans="1:15" x14ac:dyDescent="0.3">
      <c r="A10" s="13">
        <v>213042</v>
      </c>
      <c r="B10" s="13" t="s">
        <v>11</v>
      </c>
      <c r="C10" s="13">
        <v>93.2</v>
      </c>
      <c r="D10" s="7">
        <v>44383</v>
      </c>
      <c r="E10">
        <v>76</v>
      </c>
      <c r="F10" s="16">
        <v>44420</v>
      </c>
      <c r="G10" s="13" t="s">
        <v>19</v>
      </c>
      <c r="H10" s="15">
        <v>342.636895950476</v>
      </c>
      <c r="I10" s="2">
        <v>448.00720773031202</v>
      </c>
    </row>
    <row r="11" spans="1:15" x14ac:dyDescent="0.3">
      <c r="A11" s="13">
        <v>213043</v>
      </c>
      <c r="B11" s="13" t="s">
        <v>11</v>
      </c>
      <c r="C11" s="13">
        <v>88</v>
      </c>
      <c r="D11" s="7">
        <v>44382</v>
      </c>
      <c r="E11">
        <v>60</v>
      </c>
      <c r="F11" s="16">
        <v>44420</v>
      </c>
      <c r="G11" s="13" t="s">
        <v>20</v>
      </c>
      <c r="H11" s="15">
        <v>289.16733446556498</v>
      </c>
      <c r="I11" s="2">
        <v>387.838696907496</v>
      </c>
    </row>
    <row r="12" spans="1:15" x14ac:dyDescent="0.3">
      <c r="A12" s="13">
        <v>213044</v>
      </c>
      <c r="B12" s="13" t="s">
        <v>11</v>
      </c>
      <c r="C12" s="13">
        <v>83</v>
      </c>
      <c r="D12" s="7">
        <v>44383</v>
      </c>
      <c r="E12">
        <v>28</v>
      </c>
      <c r="F12" s="13" t="s">
        <v>21</v>
      </c>
      <c r="G12" s="13" t="s">
        <v>21</v>
      </c>
      <c r="H12" s="13" t="s">
        <v>21</v>
      </c>
      <c r="I12" s="18" t="s">
        <v>21</v>
      </c>
    </row>
    <row r="13" spans="1:15" x14ac:dyDescent="0.3">
      <c r="A13" s="13">
        <v>213045</v>
      </c>
      <c r="B13" s="13" t="s">
        <v>11</v>
      </c>
      <c r="C13" s="13">
        <v>106.3</v>
      </c>
      <c r="D13" s="7">
        <v>44385</v>
      </c>
      <c r="E13">
        <v>89</v>
      </c>
      <c r="F13" s="16">
        <v>44433</v>
      </c>
      <c r="G13" s="13" t="s">
        <v>18</v>
      </c>
      <c r="H13" s="15">
        <v>1079.1166066157</v>
      </c>
      <c r="I13" s="2">
        <v>1239.2065122429699</v>
      </c>
      <c r="M13" t="s">
        <v>28</v>
      </c>
      <c r="N13" t="s">
        <v>26</v>
      </c>
      <c r="O13" t="s">
        <v>27</v>
      </c>
    </row>
    <row r="14" spans="1:15" x14ac:dyDescent="0.3">
      <c r="A14" s="13">
        <v>213046</v>
      </c>
      <c r="B14" s="13" t="s">
        <v>11</v>
      </c>
      <c r="C14" s="13">
        <v>92.6</v>
      </c>
      <c r="D14" s="7">
        <v>44386</v>
      </c>
      <c r="E14">
        <v>68</v>
      </c>
      <c r="F14" s="16">
        <v>44411</v>
      </c>
      <c r="G14" s="13" t="s">
        <v>19</v>
      </c>
      <c r="H14" s="15">
        <v>377.05888523033701</v>
      </c>
      <c r="I14" s="2">
        <v>463.85456238797798</v>
      </c>
      <c r="J14" s="2"/>
      <c r="K14" s="2"/>
      <c r="M14" s="2">
        <f>MEDIAN(H3:H14)</f>
        <v>377.05888523033701</v>
      </c>
      <c r="N14">
        <f>_xlfn.QUARTILE.INC(H3:H14,)</f>
        <v>50.283450802062703</v>
      </c>
      <c r="O14">
        <f>_xlfn.QUARTILE.INC(H3:H14, 3)</f>
        <v>383.87467915527799</v>
      </c>
    </row>
    <row r="15" spans="1:15" x14ac:dyDescent="0.3">
      <c r="A15" s="18"/>
      <c r="B15" s="18"/>
      <c r="C15" s="18"/>
      <c r="D15" s="7"/>
      <c r="F15" s="16"/>
      <c r="G15" s="18"/>
      <c r="H15" s="15"/>
      <c r="I15" s="2" t="s">
        <v>42</v>
      </c>
      <c r="J15" s="2"/>
      <c r="K15" s="2"/>
      <c r="M15" s="2"/>
    </row>
    <row r="16" spans="1:15" x14ac:dyDescent="0.3">
      <c r="A16" s="13">
        <v>224389</v>
      </c>
      <c r="B16" s="13" t="s">
        <v>12</v>
      </c>
      <c r="C16" s="9">
        <v>103</v>
      </c>
      <c r="D16" s="11">
        <v>44514</v>
      </c>
      <c r="E16">
        <v>121</v>
      </c>
      <c r="F16" s="16">
        <v>44559</v>
      </c>
      <c r="G16" s="13" t="s">
        <v>18</v>
      </c>
      <c r="H16" s="15">
        <v>1103.81487545459</v>
      </c>
      <c r="I16" t="s">
        <v>41</v>
      </c>
    </row>
    <row r="17" spans="1:15" x14ac:dyDescent="0.3">
      <c r="A17" s="13">
        <v>224390</v>
      </c>
      <c r="B17" s="13" t="s">
        <v>12</v>
      </c>
      <c r="C17" s="9">
        <v>102</v>
      </c>
      <c r="D17" s="11">
        <v>44514</v>
      </c>
      <c r="E17">
        <v>141</v>
      </c>
      <c r="F17" s="16">
        <v>44514</v>
      </c>
      <c r="G17" s="13" t="s">
        <v>18</v>
      </c>
      <c r="H17" s="15">
        <v>1079.8631471071101</v>
      </c>
      <c r="I17" s="2">
        <v>1735.76329332502</v>
      </c>
    </row>
    <row r="18" spans="1:15" x14ac:dyDescent="0.3">
      <c r="A18" s="13">
        <v>224391</v>
      </c>
      <c r="B18" s="13" t="s">
        <v>12</v>
      </c>
      <c r="C18" s="9">
        <v>106.4</v>
      </c>
      <c r="D18" s="11">
        <v>44515.854166666664</v>
      </c>
      <c r="E18">
        <v>158</v>
      </c>
      <c r="F18" s="16">
        <v>44527</v>
      </c>
      <c r="G18" s="13" t="s">
        <v>18</v>
      </c>
      <c r="H18" s="15">
        <v>1027.6380413176601</v>
      </c>
      <c r="I18" s="2">
        <v>1242.29242628509</v>
      </c>
    </row>
    <row r="19" spans="1:15" x14ac:dyDescent="0.3">
      <c r="A19" s="13">
        <v>224392</v>
      </c>
      <c r="B19" s="13" t="s">
        <v>12</v>
      </c>
      <c r="C19" s="9">
        <v>100</v>
      </c>
      <c r="D19" s="11">
        <v>44515.876388888886</v>
      </c>
      <c r="E19">
        <v>67</v>
      </c>
      <c r="F19" s="13" t="s">
        <v>21</v>
      </c>
      <c r="G19" s="13" t="s">
        <v>21</v>
      </c>
      <c r="H19" s="15" t="s">
        <v>21</v>
      </c>
      <c r="I19" s="15" t="s">
        <v>21</v>
      </c>
    </row>
    <row r="20" spans="1:15" x14ac:dyDescent="0.3">
      <c r="A20" s="13">
        <v>224393</v>
      </c>
      <c r="B20" s="13" t="s">
        <v>12</v>
      </c>
      <c r="C20" s="9">
        <v>98.4</v>
      </c>
      <c r="D20" s="11">
        <v>44515.852777777778</v>
      </c>
      <c r="E20">
        <v>158</v>
      </c>
      <c r="F20" s="16">
        <v>44515</v>
      </c>
      <c r="G20" s="13" t="s">
        <v>18</v>
      </c>
      <c r="H20" s="15">
        <v>1056.08661127812</v>
      </c>
      <c r="I20" s="2">
        <v>1334.79338635309</v>
      </c>
    </row>
    <row r="21" spans="1:15" x14ac:dyDescent="0.3">
      <c r="A21" s="13">
        <v>224394</v>
      </c>
      <c r="B21" s="13" t="s">
        <v>12</v>
      </c>
      <c r="C21" s="9">
        <v>89.3</v>
      </c>
      <c r="D21" s="11">
        <v>44515.895138888889</v>
      </c>
      <c r="E21">
        <v>158</v>
      </c>
      <c r="F21" s="16">
        <v>44515</v>
      </c>
      <c r="G21" s="13" t="s">
        <v>18</v>
      </c>
      <c r="H21" s="15">
        <v>1043.36416960156</v>
      </c>
      <c r="I21" s="2">
        <v>1454.3471248332901</v>
      </c>
    </row>
    <row r="22" spans="1:15" x14ac:dyDescent="0.3">
      <c r="A22" s="13">
        <v>224395</v>
      </c>
      <c r="B22" s="13" t="s">
        <v>12</v>
      </c>
      <c r="C22" s="9">
        <v>105</v>
      </c>
      <c r="D22" s="11">
        <v>44517.870138888888</v>
      </c>
      <c r="E22">
        <v>156</v>
      </c>
      <c r="F22" s="16">
        <v>44609</v>
      </c>
      <c r="G22" s="13" t="s">
        <v>22</v>
      </c>
      <c r="H22" s="15">
        <v>1849.8983854882299</v>
      </c>
      <c r="I22" s="2">
        <v>2379.4676914686402</v>
      </c>
    </row>
    <row r="23" spans="1:15" x14ac:dyDescent="0.3">
      <c r="A23" s="13">
        <v>224396</v>
      </c>
      <c r="B23" s="13" t="s">
        <v>12</v>
      </c>
      <c r="C23" s="9">
        <v>98.5</v>
      </c>
      <c r="D23" s="11">
        <v>44518.863888888889</v>
      </c>
      <c r="E23">
        <v>155</v>
      </c>
      <c r="F23" s="16">
        <v>44527</v>
      </c>
      <c r="G23" s="13" t="s">
        <v>18</v>
      </c>
      <c r="H23" s="15">
        <v>1022.53962521306</v>
      </c>
      <c r="I23" s="2">
        <v>1386.1868568438499</v>
      </c>
    </row>
    <row r="24" spans="1:15" x14ac:dyDescent="0.3">
      <c r="A24" s="13">
        <v>224397</v>
      </c>
      <c r="B24" s="13" t="s">
        <v>12</v>
      </c>
      <c r="C24" s="9">
        <v>99.6</v>
      </c>
      <c r="D24" s="11">
        <v>44519.90347222222</v>
      </c>
      <c r="E24">
        <v>154</v>
      </c>
      <c r="F24" s="16">
        <v>44560</v>
      </c>
      <c r="G24" s="13" t="s">
        <v>18</v>
      </c>
      <c r="H24" s="15">
        <v>1034.96181845352</v>
      </c>
      <c r="I24" s="2">
        <v>1300.8379998701</v>
      </c>
    </row>
    <row r="25" spans="1:15" x14ac:dyDescent="0.3">
      <c r="A25" s="13">
        <v>224398</v>
      </c>
      <c r="B25" s="13" t="s">
        <v>12</v>
      </c>
      <c r="C25" s="9">
        <v>97.5</v>
      </c>
      <c r="D25" s="11">
        <v>44520.9</v>
      </c>
      <c r="E25">
        <v>45</v>
      </c>
      <c r="F25" s="17">
        <v>44552</v>
      </c>
      <c r="G25" s="13" t="s">
        <v>29</v>
      </c>
      <c r="H25" s="15" t="s">
        <v>21</v>
      </c>
      <c r="I25" s="15" t="s">
        <v>21</v>
      </c>
    </row>
    <row r="26" spans="1:15" x14ac:dyDescent="0.3">
      <c r="A26" s="13">
        <v>224399</v>
      </c>
      <c r="B26" s="13" t="s">
        <v>12</v>
      </c>
      <c r="C26" s="9">
        <v>98</v>
      </c>
      <c r="D26" s="11">
        <v>44521.913888888892</v>
      </c>
      <c r="E26">
        <v>152</v>
      </c>
      <c r="F26" s="16">
        <v>44533</v>
      </c>
      <c r="G26" s="13" t="s">
        <v>18</v>
      </c>
      <c r="H26" s="15">
        <v>1038.17053680648</v>
      </c>
      <c r="I26" s="2">
        <v>1248.42025916024</v>
      </c>
    </row>
    <row r="27" spans="1:15" x14ac:dyDescent="0.3">
      <c r="A27" s="13">
        <v>224400</v>
      </c>
      <c r="B27" s="13" t="s">
        <v>12</v>
      </c>
      <c r="C27" s="9">
        <v>102.6</v>
      </c>
      <c r="D27" s="11">
        <v>44521.943055555559</v>
      </c>
      <c r="E27">
        <v>151</v>
      </c>
      <c r="F27" s="16">
        <v>44562</v>
      </c>
      <c r="G27" s="13" t="s">
        <v>18</v>
      </c>
      <c r="H27" s="15">
        <v>991.59667451866903</v>
      </c>
      <c r="I27" s="2">
        <v>1293.9362715225</v>
      </c>
      <c r="M27" t="s">
        <v>28</v>
      </c>
      <c r="N27" t="s">
        <v>26</v>
      </c>
      <c r="O27" t="s">
        <v>27</v>
      </c>
    </row>
    <row r="28" spans="1:15" x14ac:dyDescent="0.3">
      <c r="A28" s="13">
        <v>224401</v>
      </c>
      <c r="B28" s="13" t="s">
        <v>12</v>
      </c>
      <c r="C28" s="9">
        <v>100.3</v>
      </c>
      <c r="D28" s="11">
        <v>44523.353472222225</v>
      </c>
      <c r="E28">
        <v>107</v>
      </c>
      <c r="F28" s="16">
        <v>44571</v>
      </c>
      <c r="G28" s="13" t="s">
        <v>18</v>
      </c>
      <c r="H28" s="15">
        <v>956.57493545209604</v>
      </c>
      <c r="I28" t="s">
        <v>41</v>
      </c>
      <c r="J28" s="2"/>
      <c r="K28" s="2"/>
      <c r="M28" s="2">
        <f>MEDIAN(H16:H28)</f>
        <v>1038.17053680648</v>
      </c>
      <c r="N28">
        <f>_xlfn.QUARTILE.INC(H17:H28,)</f>
        <v>956.57493545209604</v>
      </c>
      <c r="O28">
        <f>_xlfn.QUARTILE.INC(H17:H28, 3)</f>
        <v>1052.90600085898</v>
      </c>
    </row>
    <row r="29" spans="1:15" x14ac:dyDescent="0.3">
      <c r="I29" s="2" t="s">
        <v>43</v>
      </c>
    </row>
    <row r="30" spans="1:15" x14ac:dyDescent="0.3">
      <c r="A30" t="s">
        <v>30</v>
      </c>
    </row>
    <row r="31" spans="1:15" x14ac:dyDescent="0.3">
      <c r="A31" t="s">
        <v>40</v>
      </c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males</vt:lpstr>
      <vt:lpstr>M+F</vt:lpstr>
      <vt:lpstr>meta migrate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Bill</dc:creator>
  <cp:lastModifiedBy>Martim Bill</cp:lastModifiedBy>
  <dcterms:created xsi:type="dcterms:W3CDTF">2022-05-24T13:53:10Z</dcterms:created>
  <dcterms:modified xsi:type="dcterms:W3CDTF">2022-06-23T15:50:19Z</dcterms:modified>
</cp:coreProperties>
</file>