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<sst xmlns="http://schemas.openxmlformats.org/spreadsheetml/2006/main" count="157" uniqueCount="122">
  <si>
    <t xml:space="preserve">COPINE IoT
Master thesis</t>
  </si>
  <si>
    <t xml:space="preserve">Version 0</t>
  </si>
  <si>
    <t xml:space="preserve">Martin Braquet</t>
  </si>
  <si>
    <t xml:space="preserve">Number of PCBs</t>
  </si>
  <si>
    <t xml:space="preserve">#</t>
  </si>
  <si>
    <t xml:space="preserve">Part Reference</t>
  </si>
  <si>
    <t xml:space="preserve">Value</t>
  </si>
  <si>
    <t xml:space="preserve">Package</t>
  </si>
  <si>
    <t xml:space="preserve">Needed quantity per PCB</t>
  </si>
  <si>
    <t xml:space="preserve">Needed quantity for X PCBs</t>
  </si>
  <si>
    <t xml:space="preserve">Quantity to order</t>
  </si>
  <si>
    <t xml:space="preserve">Unit cost [€]</t>
  </si>
  <si>
    <t xml:space="preserve">Total cost [€]</t>
  </si>
  <si>
    <t xml:space="preserve">Description</t>
  </si>
  <si>
    <t xml:space="preserve">Manufacturer Part Number</t>
  </si>
  <si>
    <t xml:space="preserve">Manufacturer</t>
  </si>
  <si>
    <t xml:space="preserve">Provider</t>
  </si>
  <si>
    <t xml:space="preserve">Provider Part Number</t>
  </si>
  <si>
    <t xml:space="preserve">Availability</t>
  </si>
  <si>
    <t xml:space="preserve">Min quantity to order</t>
  </si>
  <si>
    <t xml:space="preserve">Received</t>
  </si>
  <si>
    <t xml:space="preserve">Cost for 1 piece</t>
  </si>
  <si>
    <t xml:space="preserve">C1</t>
  </si>
  <si>
    <t xml:space="preserve">3,3uF</t>
  </si>
  <si>
    <t xml:space="preserve">0603</t>
  </si>
  <si>
    <t xml:space="preserve">CAP CER 3.3UF 16V X5R 0603</t>
  </si>
  <si>
    <t xml:space="preserve">C1608X5R1C335K080AC</t>
  </si>
  <si>
    <t xml:space="preserve">TDK</t>
  </si>
  <si>
    <t xml:space="preserve">Digikey</t>
  </si>
  <si>
    <t xml:space="preserve">445-7476-1-ND</t>
  </si>
  <si>
    <t xml:space="preserve">C2</t>
  </si>
  <si>
    <t xml:space="preserve">2pF</t>
  </si>
  <si>
    <t xml:space="preserve">CAP CER 2PF 50V C0G/NP0 0603</t>
  </si>
  <si>
    <t xml:space="preserve">GRM1885C1H2R0CA01D</t>
  </si>
  <si>
    <t xml:space="preserve">MURATA</t>
  </si>
  <si>
    <t xml:space="preserve">490-10713-1-ND</t>
  </si>
  <si>
    <t xml:space="preserve">C3</t>
  </si>
  <si>
    <t xml:space="preserve">470nF</t>
  </si>
  <si>
    <t xml:space="preserve">CAP CER 0.47UF 16V X7R 0603</t>
  </si>
  <si>
    <t xml:space="preserve">GRM188R71C474KA88D</t>
  </si>
  <si>
    <t xml:space="preserve">490-3295-1-ND</t>
  </si>
  <si>
    <t xml:space="preserve">C4</t>
  </si>
  <si>
    <t xml:space="preserve">100nF</t>
  </si>
  <si>
    <t xml:space="preserve">CAP CER 0.1UF 50V X7R 0603</t>
  </si>
  <si>
    <t xml:space="preserve">06035C104KAT2A</t>
  </si>
  <si>
    <t xml:space="preserve">AVX</t>
  </si>
  <si>
    <t xml:space="preserve">478-5052-1-ND</t>
  </si>
  <si>
    <t xml:space="preserve">C5</t>
  </si>
  <si>
    <t xml:space="preserve">90F</t>
  </si>
  <si>
    <t xml:space="preserve">CAP 90F -20% +80% 5.6V T/H</t>
  </si>
  <si>
    <t xml:space="preserve">MAL219690102E3</t>
  </si>
  <si>
    <t xml:space="preserve">Vishay BC Components</t>
  </si>
  <si>
    <t xml:space="preserve">4707PHBK-ND</t>
  </si>
  <si>
    <t xml:space="preserve">CBOOST1</t>
  </si>
  <si>
    <t xml:space="preserve">22uF</t>
  </si>
  <si>
    <t xml:space="preserve">CAP CER 22UF 6.3V X5R 0603</t>
  </si>
  <si>
    <t xml:space="preserve">GRM188R60J226MEA0D</t>
  </si>
  <si>
    <t xml:space="preserve">490-7611-1-ND</t>
  </si>
  <si>
    <t xml:space="preserve">CHV1, CSRC1, CBUCK1</t>
  </si>
  <si>
    <t xml:space="preserve">10uF</t>
  </si>
  <si>
    <t xml:space="preserve">CAP CER 10UF 6.3V X5R 0603</t>
  </si>
  <si>
    <t xml:space="preserve">GRM188R60J106KE47D</t>
  </si>
  <si>
    <t xml:space="preserve">490-12538-1-ND</t>
  </si>
  <si>
    <t xml:space="preserve">J3, J4</t>
  </si>
  <si>
    <t xml:space="preserve">CONN HEADER VERT 2POS 2.54MM</t>
  </si>
  <si>
    <t xml:space="preserve">WURTH ELEKTRONIK</t>
  </si>
  <si>
    <t xml:space="preserve">732-5315-ND</t>
  </si>
  <si>
    <t xml:space="preserve">JP1, JP2, JP3</t>
  </si>
  <si>
    <t xml:space="preserve">CONN HEADER VERT 3POS 2.54MM</t>
  </si>
  <si>
    <t xml:space="preserve">732-5316-ND</t>
  </si>
  <si>
    <t xml:space="preserve">L1</t>
  </si>
  <si>
    <t xml:space="preserve">10uH</t>
  </si>
  <si>
    <t xml:space="preserve">FIXED IND 10UH 250MA 1.05 OHM</t>
  </si>
  <si>
    <t xml:space="preserve">MLZ1608M100WT000</t>
  </si>
  <si>
    <t xml:space="preserve">445-6389-1-ND</t>
  </si>
  <si>
    <t xml:space="preserve">L2</t>
  </si>
  <si>
    <t xml:space="preserve">FIXED IND 10UH 7.9A 20 MOHM</t>
  </si>
  <si>
    <t xml:space="preserve">DFEH12060D-100M=P3</t>
  </si>
  <si>
    <t xml:space="preserve">490-13100-1-ND</t>
  </si>
  <si>
    <t xml:space="preserve">R1</t>
  </si>
  <si>
    <t xml:space="preserve">2,37kΩ</t>
  </si>
  <si>
    <t xml:space="preserve">RES 2.37K OHM 1% 1/10W 0603</t>
  </si>
  <si>
    <t xml:space="preserve">RK73H1JTTD2371F</t>
  </si>
  <si>
    <t xml:space="preserve">KOA Speer Electronics</t>
  </si>
  <si>
    <t xml:space="preserve">2019-RK73H1JTTD2371FCT-ND</t>
  </si>
  <si>
    <t xml:space="preserve">R2</t>
  </si>
  <si>
    <t xml:space="preserve">3,83MΩ</t>
  </si>
  <si>
    <t xml:space="preserve">RES SMD 3.83M OHM 1% 1/10W 0603</t>
  </si>
  <si>
    <t xml:space="preserve">CRCW06033M83FKEA</t>
  </si>
  <si>
    <t xml:space="preserve">Vishay Dale</t>
  </si>
  <si>
    <t xml:space="preserve">541-3.83MHCT-ND</t>
  </si>
  <si>
    <t xml:space="preserve">R3, R4</t>
  </si>
  <si>
    <t xml:space="preserve">150kΩ</t>
  </si>
  <si>
    <t xml:space="preserve">RES SMD 150K OHM 1% 1/10W 0603</t>
  </si>
  <si>
    <t xml:space="preserve">RC0603FR-07150KL</t>
  </si>
  <si>
    <t xml:space="preserve">Yageo</t>
  </si>
  <si>
    <t xml:space="preserve">311-150KHRCT-ND</t>
  </si>
  <si>
    <t xml:space="preserve">RBATT1, RBATT2</t>
  </si>
  <si>
    <t xml:space="preserve">475kΩ</t>
  </si>
  <si>
    <t xml:space="preserve">RES 475K OHM 1% 1/10W 0603</t>
  </si>
  <si>
    <t xml:space="preserve">RMCF0603FT475K</t>
  </si>
  <si>
    <t xml:space="preserve">Stackpole </t>
  </si>
  <si>
    <t xml:space="preserve">RMCF0603FT475KCT-ND</t>
  </si>
  <si>
    <t xml:space="preserve">SC1, SC2, SC3, SC4, SC5, SC6</t>
  </si>
  <si>
    <t xml:space="preserve">MONOCRYST SOLAR CELL 184MW 4.15V</t>
  </si>
  <si>
    <t xml:space="preserve">SM141K06L</t>
  </si>
  <si>
    <t xml:space="preserve">IXYS</t>
  </si>
  <si>
    <t xml:space="preserve">SM141K06L-ND</t>
  </si>
  <si>
    <t xml:space="preserve">U2</t>
  </si>
  <si>
    <t xml:space="preserve">CONN HEADER VERT 8POS 2.54MM</t>
  </si>
  <si>
    <t xml:space="preserve">929834-05-08-RK</t>
  </si>
  <si>
    <t xml:space="preserve">3M</t>
  </si>
  <si>
    <t xml:space="preserve">3M156870-08-ND</t>
  </si>
  <si>
    <t xml:space="preserve">CONN JUMPER SHORTING .100" GOLD</t>
  </si>
  <si>
    <t xml:space="preserve">QPC02SXGN-RC</t>
  </si>
  <si>
    <t xml:space="preserve">Sullins Connector Solutions</t>
  </si>
  <si>
    <t xml:space="preserve">S9337-ND</t>
  </si>
  <si>
    <t xml:space="preserve">AEM10941</t>
  </si>
  <si>
    <t xml:space="preserve">TOTAL =</t>
  </si>
  <si>
    <t xml:space="preserve">PCB</t>
  </si>
  <si>
    <t xml:space="preserve">Digikey cart:</t>
  </si>
  <si>
    <t xml:space="preserve">https://www.digikey.be/short/zp85m5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</si>
</sst>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MMM\-YY"/>
    <numFmt numFmtId="167" formatCode="0"/>
    <numFmt numFmtId="168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be/short/zp85m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28"/>
  <sheetViews>
    <sheetView showFormulas="false" showGridLines="true" showRowColHeaders="true" showZeros="true" rightToLeft="false" tabSelected="true" showOutlineSymbols="true" defaultGridColor="true" view="normal" topLeftCell="L2" colorId="64" zoomScale="70" zoomScaleNormal="70" zoomScalePageLayoutView="100" workbookViewId="0">
      <selection pane="topLeft" activeCell="X20" activeCellId="0" sqref="X20"/>
    </sheetView>
  </sheetViews>
  <sheetFormatPr defaultRowHeight="15" zeroHeight="false" outlineLevelRow="0" outlineLevelCol="0"/>
  <cols>
    <col collapsed="false" customWidth="true" hidden="false" outlineLevel="0" max="1" min="1" style="1" width="9.71"/>
    <col collapsed="false" customWidth="true" hidden="false" outlineLevel="0" max="2" min="2" style="2" width="32"/>
    <col collapsed="false" customWidth="true" hidden="false" outlineLevel="0" max="4" min="3" style="3" width="20.57"/>
    <col collapsed="false" customWidth="true" hidden="false" outlineLevel="0" max="6" min="5" style="1" width="10.99"/>
    <col collapsed="false" customWidth="false" hidden="false" outlineLevel="0" max="7" min="7" style="1" width="11.42"/>
    <col collapsed="false" customWidth="true" hidden="false" outlineLevel="0" max="8" min="8" style="4" width="17.71"/>
    <col collapsed="false" customWidth="true" hidden="false" outlineLevel="0" max="9" min="9" style="4" width="17.42"/>
    <col collapsed="false" customWidth="true" hidden="false" outlineLevel="0" max="10" min="10" style="2" width="48.86"/>
    <col collapsed="false" customWidth="true" hidden="false" outlineLevel="0" max="11" min="11" style="3" width="40.15"/>
    <col collapsed="false" customWidth="true" hidden="false" outlineLevel="0" max="12" min="12" style="3" width="30.7"/>
    <col collapsed="false" customWidth="true" hidden="false" outlineLevel="0" max="13" min="13" style="3" width="10.99"/>
    <col collapsed="false" customWidth="true" hidden="false" outlineLevel="0" max="14" min="14" style="3" width="24.86"/>
    <col collapsed="false" customWidth="true" hidden="false" outlineLevel="0" max="15" min="15" style="3" width="14.28"/>
    <col collapsed="false" customWidth="true" hidden="false" outlineLevel="0" max="16" min="16" style="3" width="13.01"/>
    <col collapsed="false" customWidth="true" hidden="false" outlineLevel="0" max="17" min="17" style="5" width="11.71"/>
    <col collapsed="false" customWidth="true" hidden="false" outlineLevel="0" max="19" min="18" style="3" width="9.14"/>
    <col collapsed="false" customWidth="true" hidden="false" outlineLevel="0" max="20" min="20" style="3" width="14.29"/>
    <col collapsed="false" customWidth="true" hidden="false" outlineLevel="0" max="1025" min="21" style="3" width="9.14"/>
  </cols>
  <sheetData>
    <row r="1" customFormat="false" ht="52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customFormat="false" ht="37.5" hidden="false" customHeight="false" outlineLevel="0" collapsed="false">
      <c r="A2" s="7" t="s">
        <v>1</v>
      </c>
      <c r="B2" s="8" t="s">
        <v>2</v>
      </c>
      <c r="C2" s="9" t="n">
        <v>43929</v>
      </c>
      <c r="D2" s="9"/>
      <c r="E2" s="10" t="s">
        <v>3</v>
      </c>
      <c r="F2" s="11" t="n">
        <v>1</v>
      </c>
      <c r="G2" s="7"/>
      <c r="J2" s="8"/>
      <c r="K2" s="12"/>
      <c r="L2" s="12"/>
    </row>
    <row r="3" customFormat="false" ht="15" hidden="false" customHeight="false" outlineLevel="0" collapsed="false">
      <c r="A3" s="7"/>
      <c r="B3" s="8"/>
      <c r="C3" s="12"/>
      <c r="D3" s="12"/>
      <c r="E3" s="7"/>
      <c r="F3" s="7"/>
      <c r="G3" s="7"/>
      <c r="J3" s="8"/>
      <c r="K3" s="12"/>
      <c r="L3" s="12"/>
    </row>
    <row r="4" s="20" customFormat="true" ht="75" hidden="false" customHeight="false" outlineLevel="0" collapsed="false">
      <c r="A4" s="13" t="s">
        <v>4</v>
      </c>
      <c r="B4" s="14" t="s">
        <v>5</v>
      </c>
      <c r="C4" s="15" t="s">
        <v>6</v>
      </c>
      <c r="D4" s="15" t="s">
        <v>7</v>
      </c>
      <c r="E4" s="10" t="s">
        <v>8</v>
      </c>
      <c r="F4" s="14" t="s">
        <v>9</v>
      </c>
      <c r="G4" s="16" t="s">
        <v>10</v>
      </c>
      <c r="H4" s="17" t="s">
        <v>11</v>
      </c>
      <c r="I4" s="18" t="s">
        <v>12</v>
      </c>
      <c r="J4" s="14" t="s">
        <v>13</v>
      </c>
      <c r="K4" s="10" t="s">
        <v>14</v>
      </c>
      <c r="L4" s="14" t="s">
        <v>15</v>
      </c>
      <c r="M4" s="14" t="s">
        <v>16</v>
      </c>
      <c r="N4" s="16" t="s">
        <v>17</v>
      </c>
      <c r="O4" s="14" t="s">
        <v>18</v>
      </c>
      <c r="P4" s="14" t="s">
        <v>19</v>
      </c>
      <c r="Q4" s="19" t="s">
        <v>20</v>
      </c>
      <c r="T4" s="20" t="s">
        <v>21</v>
      </c>
    </row>
    <row r="5" customFormat="false" ht="13.8" hidden="false" customHeight="false" outlineLevel="0" collapsed="false">
      <c r="A5" s="21" t="n">
        <v>1</v>
      </c>
      <c r="B5" s="22" t="s">
        <v>22</v>
      </c>
      <c r="C5" s="23" t="s">
        <v>23</v>
      </c>
      <c r="D5" s="23" t="s">
        <v>24</v>
      </c>
      <c r="E5" s="24" t="n">
        <v>1</v>
      </c>
      <c r="F5" s="25" t="n">
        <f aca="false">$F$2*E5</f>
        <v>1</v>
      </c>
      <c r="G5" s="26" t="n">
        <f aca="false">MAX(F5,P5)</f>
        <v>10</v>
      </c>
      <c r="H5" s="4" t="n">
        <v>0.208</v>
      </c>
      <c r="I5" s="27" t="n">
        <f aca="false">H5*G5</f>
        <v>2.08</v>
      </c>
      <c r="J5" s="2" t="s">
        <v>25</v>
      </c>
      <c r="K5" s="28" t="s">
        <v>26</v>
      </c>
      <c r="L5" s="29" t="s">
        <v>27</v>
      </c>
      <c r="M5" s="29" t="s">
        <v>28</v>
      </c>
      <c r="N5" s="3" t="s">
        <v>29</v>
      </c>
      <c r="O5" s="30"/>
      <c r="P5" s="5" t="n">
        <v>10</v>
      </c>
      <c r="Q5" s="31"/>
      <c r="R5" s="23"/>
      <c r="S5" s="23"/>
      <c r="T5" s="3" t="n">
        <f aca="false">F5*H5</f>
        <v>0.208</v>
      </c>
    </row>
    <row r="6" customFormat="false" ht="13.8" hidden="false" customHeight="false" outlineLevel="0" collapsed="false">
      <c r="A6" s="21" t="n">
        <v>2</v>
      </c>
      <c r="B6" s="22" t="s">
        <v>30</v>
      </c>
      <c r="C6" s="23" t="s">
        <v>31</v>
      </c>
      <c r="D6" s="23" t="s">
        <v>24</v>
      </c>
      <c r="E6" s="24" t="n">
        <v>1</v>
      </c>
      <c r="F6" s="25" t="n">
        <f aca="false">$F$2*E6</f>
        <v>1</v>
      </c>
      <c r="G6" s="26" t="n">
        <f aca="false">MAX(F6,P6)</f>
        <v>10</v>
      </c>
      <c r="H6" s="4" t="n">
        <v>0.067</v>
      </c>
      <c r="I6" s="27" t="n">
        <f aca="false">H6*G6</f>
        <v>0.67</v>
      </c>
      <c r="J6" s="2" t="s">
        <v>32</v>
      </c>
      <c r="K6" s="28" t="s">
        <v>33</v>
      </c>
      <c r="L6" s="29" t="s">
        <v>34</v>
      </c>
      <c r="M6" s="29" t="s">
        <v>28</v>
      </c>
      <c r="N6" s="3" t="s">
        <v>35</v>
      </c>
      <c r="O6" s="23"/>
      <c r="P6" s="5" t="n">
        <v>10</v>
      </c>
      <c r="Q6" s="31"/>
      <c r="R6" s="23"/>
      <c r="S6" s="23"/>
      <c r="T6" s="3" t="n">
        <f aca="false">F6*H6</f>
        <v>0.067</v>
      </c>
    </row>
    <row r="7" customFormat="false" ht="13.8" hidden="false" customHeight="false" outlineLevel="0" collapsed="false">
      <c r="A7" s="21" t="n">
        <v>3</v>
      </c>
      <c r="B7" s="22" t="s">
        <v>36</v>
      </c>
      <c r="C7" s="23" t="s">
        <v>37</v>
      </c>
      <c r="D7" s="23" t="s">
        <v>24</v>
      </c>
      <c r="E7" s="24" t="n">
        <v>1</v>
      </c>
      <c r="F7" s="25" t="n">
        <f aca="false">$F$2*E7</f>
        <v>1</v>
      </c>
      <c r="G7" s="26" t="n">
        <f aca="false">MAX(F7,P7)</f>
        <v>10</v>
      </c>
      <c r="H7" s="4" t="n">
        <v>0.148</v>
      </c>
      <c r="I7" s="27" t="n">
        <f aca="false">H7*G7</f>
        <v>1.48</v>
      </c>
      <c r="J7" s="2" t="s">
        <v>38</v>
      </c>
      <c r="K7" s="28" t="s">
        <v>39</v>
      </c>
      <c r="L7" s="29" t="s">
        <v>34</v>
      </c>
      <c r="M7" s="29" t="s">
        <v>28</v>
      </c>
      <c r="N7" s="3" t="s">
        <v>40</v>
      </c>
      <c r="O7" s="23"/>
      <c r="P7" s="5" t="n">
        <v>10</v>
      </c>
      <c r="Q7" s="31"/>
      <c r="R7" s="23"/>
      <c r="S7" s="23"/>
      <c r="T7" s="3" t="n">
        <f aca="false">F7*H7</f>
        <v>0.148</v>
      </c>
    </row>
    <row r="8" customFormat="false" ht="17.25" hidden="false" customHeight="true" outlineLevel="0" collapsed="false">
      <c r="A8" s="21" t="n">
        <v>4</v>
      </c>
      <c r="B8" s="22" t="s">
        <v>41</v>
      </c>
      <c r="C8" s="23" t="s">
        <v>42</v>
      </c>
      <c r="D8" s="23" t="s">
        <v>24</v>
      </c>
      <c r="E8" s="24" t="n">
        <v>1</v>
      </c>
      <c r="F8" s="25" t="n">
        <f aca="false">$F$2*E8</f>
        <v>1</v>
      </c>
      <c r="G8" s="26" t="n">
        <f aca="false">MAX(F8,P8)</f>
        <v>10</v>
      </c>
      <c r="H8" s="4" t="n">
        <v>0.064</v>
      </c>
      <c r="I8" s="27" t="n">
        <f aca="false">H8*G8</f>
        <v>0.64</v>
      </c>
      <c r="J8" s="2" t="s">
        <v>43</v>
      </c>
      <c r="K8" s="28" t="s">
        <v>44</v>
      </c>
      <c r="L8" s="29" t="s">
        <v>45</v>
      </c>
      <c r="M8" s="29" t="s">
        <v>28</v>
      </c>
      <c r="N8" s="3" t="s">
        <v>46</v>
      </c>
      <c r="O8" s="23"/>
      <c r="P8" s="5" t="n">
        <v>10</v>
      </c>
      <c r="Q8" s="31"/>
      <c r="R8" s="23"/>
      <c r="S8" s="23"/>
      <c r="T8" s="3" t="n">
        <f aca="false">F8*H8</f>
        <v>0.064</v>
      </c>
    </row>
    <row r="9" customFormat="false" ht="13.8" hidden="false" customHeight="false" outlineLevel="0" collapsed="false">
      <c r="A9" s="21" t="n">
        <v>5</v>
      </c>
      <c r="B9" s="22" t="s">
        <v>47</v>
      </c>
      <c r="C9" s="23" t="s">
        <v>48</v>
      </c>
      <c r="D9" s="23" t="s">
        <v>24</v>
      </c>
      <c r="E9" s="24" t="n">
        <v>1</v>
      </c>
      <c r="F9" s="25" t="n">
        <f aca="false">$F$2*E9</f>
        <v>1</v>
      </c>
      <c r="G9" s="26" t="n">
        <f aca="false">MAX(F9,P9)</f>
        <v>1</v>
      </c>
      <c r="H9" s="4" t="n">
        <v>17.45</v>
      </c>
      <c r="I9" s="27" t="n">
        <f aca="false">H9*G9</f>
        <v>17.45</v>
      </c>
      <c r="J9" s="2" t="s">
        <v>49</v>
      </c>
      <c r="K9" s="28" t="s">
        <v>50</v>
      </c>
      <c r="L9" s="29" t="s">
        <v>51</v>
      </c>
      <c r="M9" s="29" t="s">
        <v>28</v>
      </c>
      <c r="N9" s="3" t="s">
        <v>52</v>
      </c>
      <c r="O9" s="23"/>
      <c r="P9" s="5" t="n">
        <v>1</v>
      </c>
      <c r="Q9" s="31"/>
      <c r="R9" s="23"/>
      <c r="S9" s="23"/>
      <c r="T9" s="3" t="n">
        <f aca="false">F9*H9</f>
        <v>17.45</v>
      </c>
    </row>
    <row r="10" customFormat="false" ht="13.8" hidden="false" customHeight="false" outlineLevel="0" collapsed="false">
      <c r="A10" s="21" t="n">
        <v>6</v>
      </c>
      <c r="B10" s="22" t="s">
        <v>53</v>
      </c>
      <c r="C10" s="23" t="s">
        <v>54</v>
      </c>
      <c r="D10" s="23" t="s">
        <v>24</v>
      </c>
      <c r="E10" s="24" t="n">
        <v>1</v>
      </c>
      <c r="F10" s="25" t="n">
        <f aca="false">$F$2*E10</f>
        <v>1</v>
      </c>
      <c r="G10" s="26" t="n">
        <f aca="false">MAX(F10,P10)</f>
        <v>10</v>
      </c>
      <c r="H10" s="4" t="n">
        <v>0.177</v>
      </c>
      <c r="I10" s="27" t="n">
        <f aca="false">H10*G10</f>
        <v>1.77</v>
      </c>
      <c r="J10" s="2" t="s">
        <v>55</v>
      </c>
      <c r="K10" s="28" t="s">
        <v>56</v>
      </c>
      <c r="L10" s="29" t="s">
        <v>34</v>
      </c>
      <c r="M10" s="29" t="s">
        <v>28</v>
      </c>
      <c r="N10" s="3" t="s">
        <v>57</v>
      </c>
      <c r="O10" s="23"/>
      <c r="P10" s="5" t="n">
        <v>10</v>
      </c>
      <c r="Q10" s="31"/>
      <c r="R10" s="23"/>
      <c r="S10" s="23"/>
      <c r="T10" s="3" t="n">
        <f aca="false">F10*H10</f>
        <v>0.177</v>
      </c>
    </row>
    <row r="11" customFormat="false" ht="13.8" hidden="false" customHeight="false" outlineLevel="0" collapsed="false">
      <c r="A11" s="21" t="n">
        <v>7</v>
      </c>
      <c r="B11" s="22" t="s">
        <v>58</v>
      </c>
      <c r="C11" s="23" t="s">
        <v>59</v>
      </c>
      <c r="D11" s="23" t="s">
        <v>24</v>
      </c>
      <c r="E11" s="24" t="n">
        <v>3</v>
      </c>
      <c r="F11" s="25" t="n">
        <f aca="false">$F$2*E11</f>
        <v>3</v>
      </c>
      <c r="G11" s="26" t="n">
        <f aca="false">MAX(F11,P11)</f>
        <v>10</v>
      </c>
      <c r="H11" s="4" t="n">
        <v>0.118</v>
      </c>
      <c r="I11" s="27" t="n">
        <f aca="false">H11*G11</f>
        <v>1.18</v>
      </c>
      <c r="J11" s="2" t="s">
        <v>60</v>
      </c>
      <c r="K11" s="28" t="s">
        <v>61</v>
      </c>
      <c r="L11" s="29" t="s">
        <v>34</v>
      </c>
      <c r="M11" s="29" t="s">
        <v>28</v>
      </c>
      <c r="N11" s="3" t="s">
        <v>62</v>
      </c>
      <c r="O11" s="30"/>
      <c r="P11" s="5" t="n">
        <v>10</v>
      </c>
      <c r="Q11" s="31"/>
      <c r="R11" s="23"/>
      <c r="S11" s="23"/>
      <c r="T11" s="3" t="n">
        <f aca="false">F11*H11</f>
        <v>0.354</v>
      </c>
    </row>
    <row r="12" customFormat="false" ht="13.8" hidden="false" customHeight="false" outlineLevel="0" collapsed="false">
      <c r="A12" s="21" t="n">
        <v>8</v>
      </c>
      <c r="B12" s="22" t="s">
        <v>63</v>
      </c>
      <c r="C12" s="23"/>
      <c r="D12" s="23"/>
      <c r="E12" s="24" t="n">
        <v>2</v>
      </c>
      <c r="F12" s="25" t="n">
        <f aca="false">$F$2*E12</f>
        <v>2</v>
      </c>
      <c r="G12" s="26" t="n">
        <f aca="false">MAX(F12,P12)</f>
        <v>3</v>
      </c>
      <c r="H12" s="4" t="n">
        <v>0.12</v>
      </c>
      <c r="I12" s="27" t="n">
        <f aca="false">H12*G12</f>
        <v>0.36</v>
      </c>
      <c r="J12" s="2" t="s">
        <v>64</v>
      </c>
      <c r="K12" s="32" t="n">
        <v>61300211121</v>
      </c>
      <c r="L12" s="29" t="s">
        <v>65</v>
      </c>
      <c r="M12" s="29" t="s">
        <v>28</v>
      </c>
      <c r="N12" s="3" t="s">
        <v>66</v>
      </c>
      <c r="O12" s="23"/>
      <c r="P12" s="5" t="n">
        <v>3</v>
      </c>
      <c r="Q12" s="31"/>
      <c r="R12" s="23"/>
      <c r="S12" s="23"/>
      <c r="T12" s="3" t="n">
        <f aca="false">F12*H12</f>
        <v>0.24</v>
      </c>
    </row>
    <row r="13" customFormat="false" ht="13.8" hidden="false" customHeight="false" outlineLevel="0" collapsed="false">
      <c r="A13" s="21" t="n">
        <v>9</v>
      </c>
      <c r="B13" s="22" t="s">
        <v>67</v>
      </c>
      <c r="C13" s="23"/>
      <c r="D13" s="23"/>
      <c r="E13" s="24" t="n">
        <v>3</v>
      </c>
      <c r="F13" s="25" t="n">
        <f aca="false">$F$2*E13</f>
        <v>3</v>
      </c>
      <c r="G13" s="26" t="n">
        <f aca="false">MAX(F13,P13)</f>
        <v>4</v>
      </c>
      <c r="H13" s="4" t="n">
        <v>0.12</v>
      </c>
      <c r="I13" s="27" t="n">
        <f aca="false">H13*G13</f>
        <v>0.48</v>
      </c>
      <c r="J13" s="2" t="s">
        <v>68</v>
      </c>
      <c r="K13" s="32" t="n">
        <v>61300311121</v>
      </c>
      <c r="L13" s="29" t="s">
        <v>65</v>
      </c>
      <c r="M13" s="29" t="s">
        <v>28</v>
      </c>
      <c r="N13" s="3" t="s">
        <v>69</v>
      </c>
      <c r="O13" s="23"/>
      <c r="P13" s="5" t="n">
        <v>4</v>
      </c>
      <c r="Q13" s="31"/>
      <c r="R13" s="23"/>
      <c r="S13" s="23"/>
      <c r="T13" s="3" t="n">
        <f aca="false">F13*H13</f>
        <v>0.36</v>
      </c>
    </row>
    <row r="14" customFormat="false" ht="13.8" hidden="false" customHeight="false" outlineLevel="0" collapsed="false">
      <c r="A14" s="21" t="n">
        <v>10</v>
      </c>
      <c r="B14" s="22" t="s">
        <v>70</v>
      </c>
      <c r="C14" s="23" t="s">
        <v>71</v>
      </c>
      <c r="D14" s="23" t="s">
        <v>24</v>
      </c>
      <c r="E14" s="24" t="n">
        <v>1</v>
      </c>
      <c r="F14" s="25" t="n">
        <f aca="false">$F$2*E14</f>
        <v>1</v>
      </c>
      <c r="G14" s="26" t="n">
        <f aca="false">MAX(F14,P14)</f>
        <v>2</v>
      </c>
      <c r="H14" s="4" t="n">
        <v>2.82</v>
      </c>
      <c r="I14" s="27" t="n">
        <f aca="false">H14*G14</f>
        <v>5.64</v>
      </c>
      <c r="J14" s="33" t="s">
        <v>72</v>
      </c>
      <c r="K14" s="33" t="s">
        <v>73</v>
      </c>
      <c r="L14" s="34" t="s">
        <v>27</v>
      </c>
      <c r="M14" s="29" t="s">
        <v>28</v>
      </c>
      <c r="N14" s="33" t="s">
        <v>74</v>
      </c>
      <c r="O14" s="23"/>
      <c r="P14" s="5" t="n">
        <v>2</v>
      </c>
      <c r="Q14" s="31"/>
      <c r="R14" s="23"/>
      <c r="S14" s="23"/>
      <c r="T14" s="3" t="n">
        <f aca="false">F14*H14</f>
        <v>2.82</v>
      </c>
    </row>
    <row r="15" customFormat="false" ht="13.8" hidden="false" customHeight="false" outlineLevel="0" collapsed="false">
      <c r="A15" s="21" t="n">
        <v>11</v>
      </c>
      <c r="B15" s="22" t="s">
        <v>75</v>
      </c>
      <c r="C15" s="23" t="s">
        <v>71</v>
      </c>
      <c r="D15" s="23"/>
      <c r="E15" s="24" t="n">
        <v>1</v>
      </c>
      <c r="F15" s="25" t="n">
        <f aca="false">$F$2*E15</f>
        <v>1</v>
      </c>
      <c r="G15" s="26" t="n">
        <f aca="false">MAX(F15,P15)</f>
        <v>10</v>
      </c>
      <c r="H15" s="4" t="n">
        <v>0.141</v>
      </c>
      <c r="I15" s="27" t="n">
        <f aca="false">H15*G15</f>
        <v>1.41</v>
      </c>
      <c r="J15" s="2" t="s">
        <v>76</v>
      </c>
      <c r="K15" s="28" t="s">
        <v>77</v>
      </c>
      <c r="L15" s="29" t="s">
        <v>34</v>
      </c>
      <c r="M15" s="29" t="s">
        <v>28</v>
      </c>
      <c r="N15" s="3" t="s">
        <v>78</v>
      </c>
      <c r="O15" s="23"/>
      <c r="P15" s="5" t="n">
        <v>10</v>
      </c>
      <c r="Q15" s="31"/>
      <c r="R15" s="23"/>
      <c r="S15" s="23"/>
      <c r="T15" s="3" t="n">
        <f aca="false">F15*H15</f>
        <v>0.141</v>
      </c>
    </row>
    <row r="16" customFormat="false" ht="13.8" hidden="false" customHeight="false" outlineLevel="0" collapsed="false">
      <c r="A16" s="21" t="n">
        <v>12</v>
      </c>
      <c r="B16" s="22" t="s">
        <v>79</v>
      </c>
      <c r="C16" s="23" t="s">
        <v>80</v>
      </c>
      <c r="D16" s="23" t="s">
        <v>24</v>
      </c>
      <c r="E16" s="24" t="n">
        <v>1</v>
      </c>
      <c r="F16" s="25" t="n">
        <f aca="false">$F$2*E16</f>
        <v>1</v>
      </c>
      <c r="G16" s="26" t="n">
        <f aca="false">MAX(F16,P16)</f>
        <v>10</v>
      </c>
      <c r="H16" s="4" t="n">
        <v>0.02</v>
      </c>
      <c r="I16" s="27" t="n">
        <f aca="false">H16*G16</f>
        <v>0.2</v>
      </c>
      <c r="J16" s="2" t="s">
        <v>81</v>
      </c>
      <c r="K16" s="28" t="s">
        <v>82</v>
      </c>
      <c r="L16" s="29" t="s">
        <v>83</v>
      </c>
      <c r="M16" s="29" t="s">
        <v>28</v>
      </c>
      <c r="N16" s="3" t="s">
        <v>84</v>
      </c>
      <c r="O16" s="23"/>
      <c r="P16" s="5" t="n">
        <v>10</v>
      </c>
      <c r="Q16" s="31"/>
      <c r="R16" s="23"/>
      <c r="S16" s="23"/>
      <c r="T16" s="3" t="n">
        <f aca="false">F16*H16</f>
        <v>0.02</v>
      </c>
    </row>
    <row r="17" customFormat="false" ht="13.8" hidden="false" customHeight="false" outlineLevel="0" collapsed="false">
      <c r="A17" s="21" t="n">
        <v>13</v>
      </c>
      <c r="B17" s="22" t="s">
        <v>85</v>
      </c>
      <c r="C17" s="23" t="s">
        <v>86</v>
      </c>
      <c r="D17" s="23" t="s">
        <v>24</v>
      </c>
      <c r="E17" s="24" t="n">
        <v>1</v>
      </c>
      <c r="F17" s="25" t="n">
        <f aca="false">$F$2*E17</f>
        <v>1</v>
      </c>
      <c r="G17" s="26" t="n">
        <f aca="false">MAX(F17,P17)</f>
        <v>10</v>
      </c>
      <c r="H17" s="4" t="n">
        <v>0.031</v>
      </c>
      <c r="I17" s="27" t="n">
        <f aca="false">H17*G17</f>
        <v>0.31</v>
      </c>
      <c r="J17" s="2" t="s">
        <v>87</v>
      </c>
      <c r="K17" s="28" t="s">
        <v>88</v>
      </c>
      <c r="L17" s="29" t="s">
        <v>89</v>
      </c>
      <c r="M17" s="29" t="s">
        <v>28</v>
      </c>
      <c r="N17" s="3" t="s">
        <v>90</v>
      </c>
      <c r="O17" s="23"/>
      <c r="P17" s="5" t="n">
        <v>10</v>
      </c>
      <c r="Q17" s="31"/>
      <c r="R17" s="23"/>
      <c r="S17" s="23"/>
      <c r="T17" s="3" t="n">
        <f aca="false">F17*H17</f>
        <v>0.031</v>
      </c>
    </row>
    <row r="18" customFormat="false" ht="13.8" hidden="false" customHeight="false" outlineLevel="0" collapsed="false">
      <c r="A18" s="21" t="n">
        <v>14</v>
      </c>
      <c r="B18" s="22" t="s">
        <v>91</v>
      </c>
      <c r="C18" s="23" t="s">
        <v>92</v>
      </c>
      <c r="D18" s="23" t="s">
        <v>24</v>
      </c>
      <c r="E18" s="24" t="n">
        <v>2</v>
      </c>
      <c r="F18" s="25" t="n">
        <f aca="false">$F$2*E18</f>
        <v>2</v>
      </c>
      <c r="G18" s="26" t="n">
        <f aca="false">MAX(F18,P18)</f>
        <v>10</v>
      </c>
      <c r="H18" s="4" t="n">
        <v>0.021</v>
      </c>
      <c r="I18" s="27" t="n">
        <f aca="false">H18*G18</f>
        <v>0.21</v>
      </c>
      <c r="J18" s="2" t="s">
        <v>93</v>
      </c>
      <c r="K18" s="28" t="s">
        <v>94</v>
      </c>
      <c r="L18" s="29" t="s">
        <v>95</v>
      </c>
      <c r="M18" s="29" t="s">
        <v>28</v>
      </c>
      <c r="N18" s="3" t="s">
        <v>96</v>
      </c>
      <c r="O18" s="23"/>
      <c r="P18" s="5" t="n">
        <v>10</v>
      </c>
      <c r="Q18" s="31"/>
      <c r="R18" s="23"/>
      <c r="S18" s="23"/>
      <c r="T18" s="3" t="n">
        <f aca="false">F18*H18</f>
        <v>0.042</v>
      </c>
    </row>
    <row r="19" customFormat="false" ht="13.8" hidden="false" customHeight="false" outlineLevel="0" collapsed="false">
      <c r="A19" s="21" t="n">
        <v>15</v>
      </c>
      <c r="B19" s="22" t="s">
        <v>97</v>
      </c>
      <c r="C19" s="23" t="s">
        <v>98</v>
      </c>
      <c r="D19" s="23" t="s">
        <v>24</v>
      </c>
      <c r="E19" s="24" t="n">
        <v>2</v>
      </c>
      <c r="F19" s="25" t="n">
        <f aca="false">$F$2*E19</f>
        <v>2</v>
      </c>
      <c r="G19" s="26" t="n">
        <f aca="false">MAX(F19,P19)</f>
        <v>10</v>
      </c>
      <c r="H19" s="4" t="n">
        <v>0.015</v>
      </c>
      <c r="I19" s="27" t="n">
        <f aca="false">H19*G19</f>
        <v>0.15</v>
      </c>
      <c r="J19" s="2" t="s">
        <v>99</v>
      </c>
      <c r="K19" s="28" t="s">
        <v>100</v>
      </c>
      <c r="L19" s="29" t="s">
        <v>101</v>
      </c>
      <c r="M19" s="29" t="s">
        <v>28</v>
      </c>
      <c r="N19" s="3" t="s">
        <v>102</v>
      </c>
      <c r="O19" s="23"/>
      <c r="P19" s="5" t="n">
        <v>10</v>
      </c>
      <c r="Q19" s="31"/>
      <c r="R19" s="23"/>
      <c r="S19" s="23"/>
      <c r="T19" s="3" t="n">
        <f aca="false">F19*H19</f>
        <v>0.03</v>
      </c>
    </row>
    <row r="20" customFormat="false" ht="13.8" hidden="false" customHeight="false" outlineLevel="0" collapsed="false">
      <c r="A20" s="21" t="n">
        <v>16</v>
      </c>
      <c r="B20" s="22" t="s">
        <v>103</v>
      </c>
      <c r="C20" s="23"/>
      <c r="D20" s="23"/>
      <c r="E20" s="24" t="n">
        <v>6</v>
      </c>
      <c r="F20" s="25" t="n">
        <f aca="false">$F$2*E20</f>
        <v>6</v>
      </c>
      <c r="G20" s="26" t="n">
        <f aca="false">MAX(F20,P20)</f>
        <v>10</v>
      </c>
      <c r="H20" s="4" t="n">
        <v>5.067</v>
      </c>
      <c r="I20" s="27" t="n">
        <f aca="false">H20*G20</f>
        <v>50.67</v>
      </c>
      <c r="J20" s="2" t="s">
        <v>104</v>
      </c>
      <c r="K20" s="28" t="s">
        <v>105</v>
      </c>
      <c r="L20" s="29" t="s">
        <v>106</v>
      </c>
      <c r="M20" s="29" t="s">
        <v>28</v>
      </c>
      <c r="N20" s="3" t="s">
        <v>107</v>
      </c>
      <c r="O20" s="23"/>
      <c r="P20" s="5" t="n">
        <v>10</v>
      </c>
      <c r="Q20" s="31"/>
      <c r="R20" s="23"/>
      <c r="S20" s="23"/>
      <c r="T20" s="3" t="n">
        <f aca="false">F20*H20</f>
        <v>30.402</v>
      </c>
    </row>
    <row r="21" customFormat="false" ht="13.8" hidden="false" customHeight="false" outlineLevel="0" collapsed="false">
      <c r="A21" s="21" t="n">
        <v>17</v>
      </c>
      <c r="B21" s="22" t="s">
        <v>108</v>
      </c>
      <c r="C21" s="23"/>
      <c r="E21" s="24" t="n">
        <v>2</v>
      </c>
      <c r="F21" s="25" t="n">
        <f aca="false">$F$2*E21</f>
        <v>2</v>
      </c>
      <c r="G21" s="26" t="n">
        <f aca="false">MAX(F21,P21)</f>
        <v>3</v>
      </c>
      <c r="H21" s="4" t="n">
        <v>0.73</v>
      </c>
      <c r="I21" s="27" t="n">
        <f aca="false">H21*G21</f>
        <v>2.19</v>
      </c>
      <c r="J21" s="2" t="s">
        <v>109</v>
      </c>
      <c r="K21" s="28" t="s">
        <v>110</v>
      </c>
      <c r="L21" s="29" t="s">
        <v>111</v>
      </c>
      <c r="M21" s="29" t="s">
        <v>28</v>
      </c>
      <c r="N21" s="3" t="s">
        <v>112</v>
      </c>
      <c r="O21" s="23"/>
      <c r="P21" s="5" t="n">
        <v>3</v>
      </c>
      <c r="Q21" s="31"/>
      <c r="R21" s="23"/>
      <c r="S21" s="23"/>
      <c r="T21" s="3" t="n">
        <f aca="false">F21*H21</f>
        <v>1.46</v>
      </c>
    </row>
    <row r="22" customFormat="false" ht="13.8" hidden="false" customHeight="false" outlineLevel="0" collapsed="false">
      <c r="A22" s="21" t="n">
        <v>18</v>
      </c>
      <c r="B22" s="22"/>
      <c r="C22" s="23"/>
      <c r="D22" s="23"/>
      <c r="E22" s="24" t="n">
        <v>5</v>
      </c>
      <c r="F22" s="25" t="n">
        <f aca="false">$F$2*E22</f>
        <v>5</v>
      </c>
      <c r="G22" s="26" t="n">
        <f aca="false">MAX(F22,P22)</f>
        <v>10</v>
      </c>
      <c r="H22" s="4" t="n">
        <v>0.054</v>
      </c>
      <c r="I22" s="27" t="n">
        <f aca="false">H22*G22</f>
        <v>0.54</v>
      </c>
      <c r="J22" s="2" t="s">
        <v>113</v>
      </c>
      <c r="K22" s="28" t="s">
        <v>114</v>
      </c>
      <c r="L22" s="29" t="s">
        <v>115</v>
      </c>
      <c r="M22" s="29" t="s">
        <v>28</v>
      </c>
      <c r="N22" s="3" t="s">
        <v>116</v>
      </c>
      <c r="O22" s="23"/>
      <c r="P22" s="5" t="n">
        <v>10</v>
      </c>
      <c r="Q22" s="31"/>
      <c r="R22" s="23"/>
      <c r="S22" s="23"/>
      <c r="T22" s="3" t="n">
        <f aca="false">F22*H22</f>
        <v>0.27</v>
      </c>
    </row>
    <row r="23" s="46" customFormat="true" ht="13.8" hidden="false" customHeight="false" outlineLevel="0" collapsed="false">
      <c r="A23" s="21"/>
      <c r="B23" s="35"/>
      <c r="C23" s="36" t="s">
        <v>117</v>
      </c>
      <c r="D23" s="36"/>
      <c r="E23" s="37" t="n">
        <v>1</v>
      </c>
      <c r="F23" s="25" t="n">
        <f aca="false">$F$2*E23</f>
        <v>1</v>
      </c>
      <c r="G23" s="38" t="n">
        <f aca="false">MAX(F23,P23)</f>
        <v>1</v>
      </c>
      <c r="H23" s="39" t="n">
        <v>0</v>
      </c>
      <c r="I23" s="40" t="n">
        <f aca="false">H23*G23</f>
        <v>0</v>
      </c>
      <c r="J23" s="35"/>
      <c r="K23" s="41"/>
      <c r="L23" s="42"/>
      <c r="M23" s="42"/>
      <c r="N23" s="43"/>
      <c r="O23" s="36"/>
      <c r="P23" s="44" t="n">
        <v>1</v>
      </c>
      <c r="Q23" s="45"/>
      <c r="R23" s="36"/>
      <c r="S23" s="36"/>
      <c r="T23" s="3" t="n">
        <f aca="false">F23*H23</f>
        <v>0</v>
      </c>
    </row>
    <row r="24" s="20" customFormat="true" ht="17.35" hidden="false" customHeight="false" outlineLevel="0" collapsed="false">
      <c r="A24" s="47"/>
      <c r="B24" s="48"/>
      <c r="C24" s="49" t="s">
        <v>118</v>
      </c>
      <c r="D24" s="49"/>
      <c r="E24" s="50" t="n">
        <f aca="false">SUM(E5:E23)</f>
        <v>36</v>
      </c>
      <c r="F24" s="51" t="n">
        <f aca="false">SUM(F5:F23)</f>
        <v>36</v>
      </c>
      <c r="G24" s="52" t="n">
        <f aca="false">SUM(G5:G23)</f>
        <v>144</v>
      </c>
      <c r="H24" s="53"/>
      <c r="I24" s="54" t="n">
        <f aca="false">SUM(I5:I23)</f>
        <v>87.43</v>
      </c>
      <c r="J24" s="55"/>
      <c r="K24" s="56"/>
      <c r="L24" s="56"/>
      <c r="M24" s="56"/>
      <c r="N24" s="57"/>
      <c r="O24" s="56"/>
      <c r="P24" s="58"/>
      <c r="Q24" s="59"/>
      <c r="R24" s="58"/>
      <c r="S24" s="58"/>
      <c r="T24" s="0"/>
    </row>
    <row r="25" customFormat="false" ht="15" hidden="false" customHeight="false" outlineLevel="0" collapsed="false">
      <c r="A25" s="21"/>
      <c r="B25" s="60"/>
      <c r="C25" s="23"/>
      <c r="D25" s="23"/>
      <c r="E25" s="21"/>
      <c r="F25" s="21"/>
      <c r="G25" s="21"/>
      <c r="J25" s="61"/>
      <c r="K25" s="23"/>
      <c r="L25" s="23"/>
      <c r="M25" s="23"/>
      <c r="N25" s="62"/>
      <c r="O25" s="23"/>
      <c r="P25" s="23"/>
      <c r="R25" s="23"/>
      <c r="S25" s="23" t="s">
        <v>119</v>
      </c>
      <c r="T25" s="3" t="n">
        <v>20</v>
      </c>
    </row>
    <row r="26" customFormat="false" ht="13.8" hidden="false" customHeight="false" outlineLevel="0" collapsed="false">
      <c r="A26" s="21"/>
      <c r="B26" s="63" t="s">
        <v>120</v>
      </c>
      <c r="C26" s="64" t="s">
        <v>121</v>
      </c>
      <c r="D26" s="23"/>
      <c r="E26" s="21"/>
      <c r="F26" s="21"/>
      <c r="G26" s="21"/>
      <c r="J26" s="61"/>
      <c r="K26" s="23"/>
      <c r="L26" s="23"/>
      <c r="M26" s="23"/>
      <c r="N26" s="62"/>
      <c r="O26" s="23"/>
      <c r="P26" s="23"/>
      <c r="R26" s="23"/>
      <c r="S26" s="23"/>
    </row>
    <row r="27" customFormat="false" ht="15" hidden="false" customHeight="false" outlineLevel="0" collapsed="false">
      <c r="A27" s="21"/>
      <c r="B27" s="60"/>
      <c r="C27" s="23"/>
      <c r="D27" s="23"/>
      <c r="E27" s="21"/>
      <c r="F27" s="21"/>
      <c r="G27" s="21"/>
      <c r="J27" s="61"/>
      <c r="K27" s="23"/>
      <c r="L27" s="23"/>
      <c r="M27" s="23"/>
      <c r="N27" s="62"/>
      <c r="O27" s="23"/>
      <c r="P27" s="23"/>
      <c r="R27" s="23"/>
      <c r="S27" s="23"/>
    </row>
    <row r="28" customFormat="false" ht="17.35" hidden="false" customHeight="false" outlineLevel="0" collapsed="false">
      <c r="A28" s="21"/>
      <c r="B28" s="60"/>
      <c r="C28" s="23"/>
      <c r="D28" s="23"/>
      <c r="E28" s="21"/>
      <c r="F28" s="21"/>
      <c r="G28" s="21"/>
      <c r="J28" s="61"/>
      <c r="K28" s="23"/>
      <c r="L28" s="23"/>
      <c r="M28" s="23"/>
      <c r="N28" s="62"/>
      <c r="O28" s="23"/>
      <c r="P28" s="23"/>
      <c r="R28" s="23"/>
      <c r="S28" s="23"/>
      <c r="T28" s="54" t="n">
        <f aca="false">SUM(T5:T25)</f>
        <v>74.284</v>
      </c>
    </row>
  </sheetData>
  <mergeCells count="1">
    <mergeCell ref="A1:O1"/>
  </mergeCells>
  <hyperlinks>
    <hyperlink ref="C26" r:id="rId1" display="https://www.digikey.be/short/zp85m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  <Company>Texas Instruments Incorporated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2014-11-25T11:41:03Z</dcterms:created>
  <dc:creator>Slette, Espen</dc:creator>
  <dc:description/>
  <dc:language>en-GB</dc:language>
  <cp:lastModifiedBy/>
  <dcterms:modified xsi:type="dcterms:W3CDTF">2020-05-24T12:35:12Z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Texas Instruments Incorporated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