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\Desktop\KiCad Thesis\"/>
    </mc:Choice>
  </mc:AlternateContent>
  <xr:revisionPtr revIDLastSave="0" documentId="13_ncr:1_{A208A3F7-5CCB-44DB-94D4-2999255CB9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o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2" l="1"/>
  <c r="I14" i="2" s="1"/>
  <c r="F14" i="2"/>
  <c r="F21" i="2"/>
  <c r="F13" i="2"/>
  <c r="F12" i="2"/>
  <c r="F22" i="2"/>
  <c r="F6" i="2"/>
  <c r="F8" i="2"/>
  <c r="F7" i="2"/>
  <c r="F5" i="2"/>
  <c r="F11" i="2"/>
  <c r="F10" i="2"/>
  <c r="F9" i="2"/>
  <c r="F16" i="2"/>
  <c r="F18" i="2"/>
  <c r="F19" i="2"/>
  <c r="F17" i="2"/>
  <c r="F15" i="2"/>
  <c r="F23" i="2"/>
  <c r="F20" i="2"/>
  <c r="E24" i="2" l="1"/>
  <c r="G11" i="2"/>
  <c r="I11" i="2" s="1"/>
  <c r="G10" i="2"/>
  <c r="I10" i="2" s="1"/>
  <c r="G23" i="2"/>
  <c r="I23" i="2" s="1"/>
  <c r="G15" i="2"/>
  <c r="I15" i="2" s="1"/>
  <c r="G17" i="2"/>
  <c r="I17" i="2" s="1"/>
  <c r="G22" i="2"/>
  <c r="I22" i="2" s="1"/>
  <c r="G20" i="2" l="1"/>
  <c r="G21" i="2"/>
  <c r="G12" i="2"/>
  <c r="G13" i="2"/>
  <c r="G6" i="2"/>
  <c r="G8" i="2"/>
  <c r="G7" i="2"/>
  <c r="G5" i="2"/>
  <c r="G9" i="2"/>
  <c r="G16" i="2"/>
  <c r="G18" i="2"/>
  <c r="G19" i="2"/>
  <c r="F24" i="2" l="1"/>
  <c r="I20" i="2"/>
  <c r="G24" i="2"/>
  <c r="I19" i="2"/>
  <c r="I18" i="2"/>
  <c r="I16" i="2"/>
  <c r="I9" i="2"/>
  <c r="I5" i="2"/>
  <c r="I7" i="2"/>
  <c r="I8" i="2"/>
  <c r="I6" i="2"/>
  <c r="I13" i="2"/>
  <c r="I12" i="2"/>
  <c r="I21" i="2"/>
  <c r="I24" i="2" l="1"/>
</calcChain>
</file>

<file path=xl/sharedStrings.xml><?xml version="1.0" encoding="utf-8"?>
<sst xmlns="http://schemas.openxmlformats.org/spreadsheetml/2006/main" count="155" uniqueCount="120">
  <si>
    <t>Number of PCBs</t>
  </si>
  <si>
    <t>#</t>
  </si>
  <si>
    <t>Part Reference</t>
  </si>
  <si>
    <t>Value</t>
  </si>
  <si>
    <t>Needed quantity per PCB</t>
  </si>
  <si>
    <t>Needed quantity for X PCBs</t>
  </si>
  <si>
    <t>Quantity to order</t>
  </si>
  <si>
    <t>Unit cost [€]</t>
  </si>
  <si>
    <t>Total cost [€]</t>
  </si>
  <si>
    <t>Description</t>
  </si>
  <si>
    <t>Manufacturer Part Number</t>
  </si>
  <si>
    <t>Manufacturer</t>
  </si>
  <si>
    <t>Provider</t>
  </si>
  <si>
    <t>Provider Part Number</t>
  </si>
  <si>
    <t>Availability</t>
  </si>
  <si>
    <t>Min quantity to order</t>
  </si>
  <si>
    <t>Received</t>
  </si>
  <si>
    <t>MURATA</t>
  </si>
  <si>
    <t>100nF</t>
  </si>
  <si>
    <t>TDK</t>
  </si>
  <si>
    <t>TOTAL =</t>
  </si>
  <si>
    <t>Version 0</t>
  </si>
  <si>
    <t>Package</t>
  </si>
  <si>
    <t>0603</t>
  </si>
  <si>
    <t>AVX</t>
  </si>
  <si>
    <t>10uH</t>
  </si>
  <si>
    <t>2pF</t>
  </si>
  <si>
    <t>WURTH ELEKTRONIK</t>
  </si>
  <si>
    <t>Martin Braquet</t>
  </si>
  <si>
    <t>COPINE IoT
Master thesis</t>
  </si>
  <si>
    <t>SM141K06L-ND</t>
  </si>
  <si>
    <t>3M156870-08-ND</t>
  </si>
  <si>
    <t>732-5316-ND</t>
  </si>
  <si>
    <t>732-5315-ND</t>
  </si>
  <si>
    <t>S9337-ND</t>
  </si>
  <si>
    <t>490-10713-1-ND</t>
  </si>
  <si>
    <t>478-5052-1-ND</t>
  </si>
  <si>
    <t>490-3295-1-ND</t>
  </si>
  <si>
    <t>445-7476-1-ND</t>
  </si>
  <si>
    <t>490-12538-1-ND</t>
  </si>
  <si>
    <t>490-7611-1-ND</t>
  </si>
  <si>
    <t>4707PHBK-ND</t>
  </si>
  <si>
    <t>2019-RK73H1JTTD2371FCT-ND</t>
  </si>
  <si>
    <t>311-150KHRCT-ND</t>
  </si>
  <si>
    <t>RMCF0603FT475KCT-ND</t>
  </si>
  <si>
    <t>541-3.83MHCT-ND</t>
  </si>
  <si>
    <t>490-13100-1-ND</t>
  </si>
  <si>
    <t>MONOCRYST SOLAR CELL 184MW 4.15V</t>
  </si>
  <si>
    <t>CONN HEADER VERT 8POS 2.54MM</t>
  </si>
  <si>
    <t>CONN HEADER VERT 3POS 2.54MM</t>
  </si>
  <si>
    <t>CONN HEADER VERT 2POS 2.54MM</t>
  </si>
  <si>
    <t>CONN JUMPER SHORTING .100" GOLD</t>
  </si>
  <si>
    <t>CAP CER 2PF 50V C0G/NP0 0603</t>
  </si>
  <si>
    <t>CAP CER 0.1UF 50V X7R 0603</t>
  </si>
  <si>
    <t>CAP CER 0.47UF 16V X7R 0603</t>
  </si>
  <si>
    <t>CAP CER 3.3UF 16V X5R 0603</t>
  </si>
  <si>
    <t>CAP CER 10UF 6.3V X5R 0603</t>
  </si>
  <si>
    <t>CAP CER 22UF 6.3V X5R 0603</t>
  </si>
  <si>
    <t>CAP 90F -20% +80% 5.6V T/H</t>
  </si>
  <si>
    <t>RES 2.37K OHM 1% 1/10W 0603</t>
  </si>
  <si>
    <t>RES SMD 150K OHM 1% 1/10W 0603</t>
  </si>
  <si>
    <t>RES 475K OHM 1% 1/10W 0603</t>
  </si>
  <si>
    <t>RES SMD 3.83M OHM 1% 1/10W 0603</t>
  </si>
  <si>
    <t>FIXED IND 10UH 7.9A 20 MOHM</t>
  </si>
  <si>
    <t>SM141K06L</t>
  </si>
  <si>
    <t>929834-05-08-RK</t>
  </si>
  <si>
    <t>QPC02SXGN-RC</t>
  </si>
  <si>
    <t>GRM1885C1H2R0CA01D</t>
  </si>
  <si>
    <t>06035C104KAT2A</t>
  </si>
  <si>
    <t>GRM188R71C474KA88D</t>
  </si>
  <si>
    <t>C1608X5R1C335K080AC</t>
  </si>
  <si>
    <t>GRM188R60J106KE47D</t>
  </si>
  <si>
    <t>GRM188R60J226MEA0D</t>
  </si>
  <si>
    <t>MAL219690102E3</t>
  </si>
  <si>
    <t>RK73H1JTTD2371F</t>
  </si>
  <si>
    <t>RC0603FR-07150KL</t>
  </si>
  <si>
    <t>RMCF0603FT475K</t>
  </si>
  <si>
    <t>CRCW06033M83FKEA</t>
  </si>
  <si>
    <t>DFEH12060D-100M=P3</t>
  </si>
  <si>
    <t>Digikey</t>
  </si>
  <si>
    <t>AEM10941</t>
  </si>
  <si>
    <t>SC1, SC2, SC3, SC4, SC5, SC6</t>
  </si>
  <si>
    <t>U2</t>
  </si>
  <si>
    <t>J3, J4</t>
  </si>
  <si>
    <t>C2</t>
  </si>
  <si>
    <t>C4</t>
  </si>
  <si>
    <t>C3</t>
  </si>
  <si>
    <t>C1</t>
  </si>
  <si>
    <t>CHV1, CSRC1, CBUCK1</t>
  </si>
  <si>
    <t>CBOOST1</t>
  </si>
  <si>
    <t>C5</t>
  </si>
  <si>
    <t>R1</t>
  </si>
  <si>
    <t>R3, R4</t>
  </si>
  <si>
    <t>RBATT1, RBATT2</t>
  </si>
  <si>
    <t>R2</t>
  </si>
  <si>
    <t>470nF</t>
  </si>
  <si>
    <t>3,3uF</t>
  </si>
  <si>
    <t>10uF</t>
  </si>
  <si>
    <t>22uF</t>
  </si>
  <si>
    <t>90F</t>
  </si>
  <si>
    <t>2,37kΩ</t>
  </si>
  <si>
    <t>150kΩ</t>
  </si>
  <si>
    <t>475kΩ</t>
  </si>
  <si>
    <t>3,83MΩ</t>
  </si>
  <si>
    <t>L2</t>
  </si>
  <si>
    <t>L1</t>
  </si>
  <si>
    <t>FIXED IND 10UH 250MA 1.05 OHM</t>
  </si>
  <si>
    <t>MLZ1608M100WT000</t>
  </si>
  <si>
    <t>445-6389-1-ND</t>
  </si>
  <si>
    <t>JP1, JP2, JP3</t>
  </si>
  <si>
    <t>IXYS</t>
  </si>
  <si>
    <t>3M</t>
  </si>
  <si>
    <t>Sullins Connector Solutions</t>
  </si>
  <si>
    <t>Vishay BC Components</t>
  </si>
  <si>
    <t>Vishay Dale</t>
  </si>
  <si>
    <t>KOA Speer Electronics</t>
  </si>
  <si>
    <t>Yageo</t>
  </si>
  <si>
    <t>Stackpole </t>
  </si>
  <si>
    <t>Digikey cart:</t>
  </si>
  <si>
    <t>https://www.digikey.be/short/zp85m5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</si>
</sst>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6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vertical="center" wrapText="1"/>
    </xf>
    <xf numFmtId="0" fontId="3" fillId="0" borderId="0" xfId="0" applyFont="1" applyAlignment="1">
      <alignment vertical="center"/>
    </xf>
    <xf numFmtId="49" fontId="0" fillId="0" borderId="0" xfId="0" applyNumberFormat="1" applyFill="1" applyAlignment="1">
      <alignment vertical="center" wrapText="1"/>
    </xf>
    <xf numFmtId="49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" fontId="0" fillId="0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49" fontId="0" fillId="3" borderId="0" xfId="0" applyNumberFormat="1" applyFill="1" applyBorder="1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3" borderId="8" xfId="0" applyNumberForma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3" borderId="0" xfId="1" applyFill="1"/>
    <xf numFmtId="0" fontId="0" fillId="3" borderId="0" xfId="0" applyFill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6" fillId="0" borderId="0" xfId="2" applyFont="1" applyFill="1" applyBorder="1"/>
    <xf numFmtId="0" fontId="1" fillId="0" borderId="0" xfId="0" applyFont="1" applyFill="1" applyAlignment="1">
      <alignment horizontal="left" vertical="center" wrapText="1"/>
    </xf>
    <xf numFmtId="49" fontId="4" fillId="0" borderId="0" xfId="1" applyNumberFormat="1" applyAlignment="1">
      <alignment vertical="center"/>
    </xf>
    <xf numFmtId="49" fontId="7" fillId="0" borderId="0" xfId="0" applyNumberFormat="1" applyFont="1" applyAlignment="1">
      <alignment vertical="center" wrapText="1"/>
    </xf>
  </cellXfs>
  <cellStyles count="3">
    <cellStyle name="Hyperlink" xfId="1" builtinId="8"/>
    <cellStyle name="Normal" xfId="0" builtinId="0"/>
    <cellStyle name="Normal 2" xfId="2" xr:uid="{373B2D4D-15D0-4A5A-A5FE-9AD796CAA4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be/short/zp85m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0"/>
  <sheetViews>
    <sheetView tabSelected="1" topLeftCell="A4" zoomScale="70" zoomScaleNormal="70" workbookViewId="0">
      <selection activeCell="F28" sqref="F28"/>
    </sheetView>
  </sheetViews>
  <sheetFormatPr defaultRowHeight="15" x14ac:dyDescent="0.25"/>
  <cols>
    <col min="1" max="1" width="9.7109375" style="10" bestFit="1" customWidth="1"/>
    <col min="2" max="2" width="32" style="7" customWidth="1"/>
    <col min="3" max="4" width="20.5703125" style="3" customWidth="1"/>
    <col min="5" max="5" width="11" style="10" bestFit="1" customWidth="1"/>
    <col min="6" max="6" width="11" style="10" customWidth="1"/>
    <col min="7" max="7" width="11.42578125" style="10" customWidth="1"/>
    <col min="8" max="8" width="17.7109375" style="15" customWidth="1"/>
    <col min="9" max="9" width="17.42578125" style="15" customWidth="1"/>
    <col min="10" max="10" width="48.85546875" style="7" customWidth="1"/>
    <col min="11" max="11" width="40.140625" style="3" customWidth="1"/>
    <col min="12" max="12" width="30.7109375" style="3" customWidth="1"/>
    <col min="13" max="13" width="11" style="3" bestFit="1" customWidth="1"/>
    <col min="14" max="14" width="24.85546875" style="3" customWidth="1"/>
    <col min="15" max="15" width="14.28515625" style="3" bestFit="1" customWidth="1"/>
    <col min="16" max="16" width="13" style="3" customWidth="1"/>
    <col min="17" max="17" width="11.7109375" style="24" bestFit="1" customWidth="1"/>
    <col min="18" max="16384" width="9.140625" style="3"/>
  </cols>
  <sheetData>
    <row r="1" spans="1:19" ht="52.5" customHeight="1" x14ac:dyDescent="0.25">
      <c r="A1" s="63" t="s">
        <v>29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9" ht="37.5" x14ac:dyDescent="0.25">
      <c r="A2" s="8" t="s">
        <v>21</v>
      </c>
      <c r="B2" s="2" t="s">
        <v>28</v>
      </c>
      <c r="C2" s="47">
        <v>43929</v>
      </c>
      <c r="D2" s="47"/>
      <c r="E2" s="25" t="s">
        <v>0</v>
      </c>
      <c r="F2" s="26">
        <v>1</v>
      </c>
      <c r="G2" s="8"/>
      <c r="J2" s="11"/>
      <c r="K2" s="1"/>
      <c r="L2" s="1"/>
    </row>
    <row r="3" spans="1:19" x14ac:dyDescent="0.25">
      <c r="A3" s="8"/>
      <c r="B3" s="2"/>
      <c r="C3" s="1"/>
      <c r="D3" s="1"/>
      <c r="E3" s="8"/>
      <c r="F3" s="8"/>
      <c r="G3" s="8"/>
      <c r="J3" s="2"/>
      <c r="K3" s="1"/>
      <c r="L3" s="1"/>
    </row>
    <row r="4" spans="1:19" s="12" customFormat="1" ht="75" x14ac:dyDescent="0.25">
      <c r="A4" s="27" t="s">
        <v>1</v>
      </c>
      <c r="B4" s="28" t="s">
        <v>2</v>
      </c>
      <c r="C4" s="29" t="s">
        <v>3</v>
      </c>
      <c r="D4" s="29" t="s">
        <v>22</v>
      </c>
      <c r="E4" s="25" t="s">
        <v>4</v>
      </c>
      <c r="F4" s="28" t="s">
        <v>5</v>
      </c>
      <c r="G4" s="31" t="s">
        <v>6</v>
      </c>
      <c r="H4" s="30" t="s">
        <v>7</v>
      </c>
      <c r="I4" s="39" t="s">
        <v>8</v>
      </c>
      <c r="J4" s="28" t="s">
        <v>9</v>
      </c>
      <c r="K4" s="25" t="s">
        <v>10</v>
      </c>
      <c r="L4" s="28" t="s">
        <v>11</v>
      </c>
      <c r="M4" s="28" t="s">
        <v>12</v>
      </c>
      <c r="N4" s="31" t="s">
        <v>13</v>
      </c>
      <c r="O4" s="28" t="s">
        <v>14</v>
      </c>
      <c r="P4" s="28" t="s">
        <v>15</v>
      </c>
      <c r="Q4" s="44" t="s">
        <v>16</v>
      </c>
    </row>
    <row r="5" spans="1:19" x14ac:dyDescent="0.25">
      <c r="A5" s="9">
        <v>1</v>
      </c>
      <c r="B5" s="61" t="s">
        <v>87</v>
      </c>
      <c r="C5" s="5" t="s">
        <v>96</v>
      </c>
      <c r="D5" s="5" t="s">
        <v>23</v>
      </c>
      <c r="E5" s="33">
        <v>1</v>
      </c>
      <c r="F5" s="34">
        <f t="shared" ref="F5:F22" si="0">$F$2*E5</f>
        <v>1</v>
      </c>
      <c r="G5" s="35">
        <f t="shared" ref="G5:G22" si="1">MAX(F5,P5)</f>
        <v>10</v>
      </c>
      <c r="H5" s="15">
        <v>0.20799999999999999</v>
      </c>
      <c r="I5" s="40">
        <f t="shared" ref="I5:I22" si="2">H5*G5</f>
        <v>2.08</v>
      </c>
      <c r="J5" t="s">
        <v>55</v>
      </c>
      <c r="K5" s="59" t="s">
        <v>70</v>
      </c>
      <c r="L5" s="42" t="s">
        <v>19</v>
      </c>
      <c r="M5" s="42" t="s">
        <v>79</v>
      </c>
      <c r="N5" t="s">
        <v>38</v>
      </c>
      <c r="O5" s="14"/>
      <c r="P5" s="24">
        <v>10</v>
      </c>
      <c r="Q5" s="45"/>
      <c r="R5" s="5"/>
      <c r="S5" s="5"/>
    </row>
    <row r="6" spans="1:19" x14ac:dyDescent="0.25">
      <c r="A6" s="9">
        <v>2</v>
      </c>
      <c r="B6" s="61" t="s">
        <v>84</v>
      </c>
      <c r="C6" s="5" t="s">
        <v>26</v>
      </c>
      <c r="D6" s="5" t="s">
        <v>23</v>
      </c>
      <c r="E6" s="33">
        <v>1</v>
      </c>
      <c r="F6" s="34">
        <f t="shared" si="0"/>
        <v>1</v>
      </c>
      <c r="G6" s="35">
        <f t="shared" si="1"/>
        <v>10</v>
      </c>
      <c r="H6" s="15">
        <v>6.7000000000000004E-2</v>
      </c>
      <c r="I6" s="40">
        <f t="shared" si="2"/>
        <v>0.67</v>
      </c>
      <c r="J6" t="s">
        <v>52</v>
      </c>
      <c r="K6" s="59" t="s">
        <v>67</v>
      </c>
      <c r="L6" s="42" t="s">
        <v>17</v>
      </c>
      <c r="M6" s="42" t="s">
        <v>79</v>
      </c>
      <c r="N6" t="s">
        <v>35</v>
      </c>
      <c r="O6" s="5"/>
      <c r="P6" s="24">
        <v>10</v>
      </c>
      <c r="Q6" s="45"/>
      <c r="R6" s="5"/>
      <c r="S6" s="5"/>
    </row>
    <row r="7" spans="1:19" x14ac:dyDescent="0.25">
      <c r="A7" s="9">
        <v>3</v>
      </c>
      <c r="B7" s="61" t="s">
        <v>86</v>
      </c>
      <c r="C7" s="5" t="s">
        <v>95</v>
      </c>
      <c r="D7" s="5" t="s">
        <v>23</v>
      </c>
      <c r="E7" s="33">
        <v>1</v>
      </c>
      <c r="F7" s="34">
        <f t="shared" si="0"/>
        <v>1</v>
      </c>
      <c r="G7" s="35">
        <f t="shared" si="1"/>
        <v>10</v>
      </c>
      <c r="H7" s="15">
        <v>0.14799999999999999</v>
      </c>
      <c r="I7" s="40">
        <f t="shared" si="2"/>
        <v>1.48</v>
      </c>
      <c r="J7" t="s">
        <v>54</v>
      </c>
      <c r="K7" s="59" t="s">
        <v>69</v>
      </c>
      <c r="L7" s="42" t="s">
        <v>17</v>
      </c>
      <c r="M7" s="42" t="s">
        <v>79</v>
      </c>
      <c r="N7" t="s">
        <v>37</v>
      </c>
      <c r="O7" s="5"/>
      <c r="P7" s="24">
        <v>10</v>
      </c>
      <c r="Q7" s="45"/>
      <c r="R7" s="5"/>
      <c r="S7" s="5"/>
    </row>
    <row r="8" spans="1:19" ht="17.25" customHeight="1" x14ac:dyDescent="0.25">
      <c r="A8" s="9">
        <v>4</v>
      </c>
      <c r="B8" s="61" t="s">
        <v>85</v>
      </c>
      <c r="C8" s="5" t="s">
        <v>18</v>
      </c>
      <c r="D8" s="5" t="s">
        <v>23</v>
      </c>
      <c r="E8" s="33">
        <v>1</v>
      </c>
      <c r="F8" s="34">
        <f t="shared" si="0"/>
        <v>1</v>
      </c>
      <c r="G8" s="35">
        <f t="shared" si="1"/>
        <v>10</v>
      </c>
      <c r="H8" s="15">
        <v>6.4000000000000001E-2</v>
      </c>
      <c r="I8" s="40">
        <f t="shared" si="2"/>
        <v>0.64</v>
      </c>
      <c r="J8" t="s">
        <v>53</v>
      </c>
      <c r="K8" s="59" t="s">
        <v>68</v>
      </c>
      <c r="L8" s="42" t="s">
        <v>24</v>
      </c>
      <c r="M8" s="42" t="s">
        <v>79</v>
      </c>
      <c r="N8" t="s">
        <v>36</v>
      </c>
      <c r="O8" s="5"/>
      <c r="P8" s="24">
        <v>10</v>
      </c>
      <c r="Q8" s="45"/>
      <c r="R8" s="5"/>
      <c r="S8" s="5"/>
    </row>
    <row r="9" spans="1:19" x14ac:dyDescent="0.25">
      <c r="A9" s="9">
        <v>5</v>
      </c>
      <c r="B9" s="61" t="s">
        <v>90</v>
      </c>
      <c r="C9" s="5" t="s">
        <v>99</v>
      </c>
      <c r="D9" s="5" t="s">
        <v>23</v>
      </c>
      <c r="E9" s="33">
        <v>1</v>
      </c>
      <c r="F9" s="34">
        <f t="shared" si="0"/>
        <v>1</v>
      </c>
      <c r="G9" s="35">
        <f t="shared" si="1"/>
        <v>1</v>
      </c>
      <c r="H9" s="15">
        <v>17.45</v>
      </c>
      <c r="I9" s="40">
        <f t="shared" si="2"/>
        <v>17.45</v>
      </c>
      <c r="J9" t="s">
        <v>58</v>
      </c>
      <c r="K9" s="59" t="s">
        <v>73</v>
      </c>
      <c r="L9" s="42" t="s">
        <v>113</v>
      </c>
      <c r="M9" s="42" t="s">
        <v>79</v>
      </c>
      <c r="N9" t="s">
        <v>41</v>
      </c>
      <c r="O9" s="5"/>
      <c r="P9" s="24">
        <v>1</v>
      </c>
      <c r="Q9" s="45"/>
      <c r="R9" s="5"/>
      <c r="S9" s="5"/>
    </row>
    <row r="10" spans="1:19" x14ac:dyDescent="0.25">
      <c r="A10" s="9">
        <v>6</v>
      </c>
      <c r="B10" s="61" t="s">
        <v>89</v>
      </c>
      <c r="C10" s="5" t="s">
        <v>98</v>
      </c>
      <c r="D10" s="5" t="s">
        <v>23</v>
      </c>
      <c r="E10" s="33">
        <v>1</v>
      </c>
      <c r="F10" s="34">
        <f t="shared" si="0"/>
        <v>1</v>
      </c>
      <c r="G10" s="35">
        <f t="shared" si="1"/>
        <v>10</v>
      </c>
      <c r="H10" s="15">
        <v>0.17699999999999999</v>
      </c>
      <c r="I10" s="40">
        <f t="shared" si="2"/>
        <v>1.77</v>
      </c>
      <c r="J10" t="s">
        <v>57</v>
      </c>
      <c r="K10" s="59" t="s">
        <v>72</v>
      </c>
      <c r="L10" s="42" t="s">
        <v>17</v>
      </c>
      <c r="M10" s="42" t="s">
        <v>79</v>
      </c>
      <c r="N10" t="s">
        <v>40</v>
      </c>
      <c r="O10" s="5"/>
      <c r="P10" s="24">
        <v>10</v>
      </c>
      <c r="Q10" s="45"/>
      <c r="R10" s="5"/>
      <c r="S10" s="5"/>
    </row>
    <row r="11" spans="1:19" x14ac:dyDescent="0.25">
      <c r="A11" s="9">
        <v>7</v>
      </c>
      <c r="B11" s="61" t="s">
        <v>88</v>
      </c>
      <c r="C11" s="5" t="s">
        <v>97</v>
      </c>
      <c r="D11" s="5" t="s">
        <v>23</v>
      </c>
      <c r="E11" s="33">
        <v>3</v>
      </c>
      <c r="F11" s="34">
        <f t="shared" si="0"/>
        <v>3</v>
      </c>
      <c r="G11" s="35">
        <f t="shared" si="1"/>
        <v>10</v>
      </c>
      <c r="H11" s="15">
        <v>0.11799999999999999</v>
      </c>
      <c r="I11" s="40">
        <f t="shared" si="2"/>
        <v>1.18</v>
      </c>
      <c r="J11" t="s">
        <v>56</v>
      </c>
      <c r="K11" s="59" t="s">
        <v>71</v>
      </c>
      <c r="L11" s="42" t="s">
        <v>17</v>
      </c>
      <c r="M11" s="42" t="s">
        <v>79</v>
      </c>
      <c r="N11" t="s">
        <v>39</v>
      </c>
      <c r="O11" s="14"/>
      <c r="P11" s="24">
        <v>10</v>
      </c>
      <c r="Q11" s="45"/>
      <c r="R11" s="5"/>
      <c r="S11" s="5"/>
    </row>
    <row r="12" spans="1:19" x14ac:dyDescent="0.25">
      <c r="A12" s="9">
        <v>8</v>
      </c>
      <c r="B12" s="61" t="s">
        <v>83</v>
      </c>
      <c r="C12" s="5"/>
      <c r="D12" s="5"/>
      <c r="E12" s="33">
        <v>2</v>
      </c>
      <c r="F12" s="34">
        <f t="shared" si="0"/>
        <v>2</v>
      </c>
      <c r="G12" s="35">
        <f t="shared" si="1"/>
        <v>3</v>
      </c>
      <c r="H12" s="15">
        <v>0.12</v>
      </c>
      <c r="I12" s="40">
        <f t="shared" si="2"/>
        <v>0.36</v>
      </c>
      <c r="J12" t="s">
        <v>50</v>
      </c>
      <c r="K12" s="60">
        <v>61300211121</v>
      </c>
      <c r="L12" s="42" t="s">
        <v>27</v>
      </c>
      <c r="M12" s="42" t="s">
        <v>79</v>
      </c>
      <c r="N12" t="s">
        <v>33</v>
      </c>
      <c r="O12" s="5"/>
      <c r="P12" s="24">
        <v>3</v>
      </c>
      <c r="Q12" s="45"/>
      <c r="R12" s="5"/>
      <c r="S12" s="5"/>
    </row>
    <row r="13" spans="1:19" x14ac:dyDescent="0.25">
      <c r="A13" s="9">
        <v>9</v>
      </c>
      <c r="B13" s="61" t="s">
        <v>109</v>
      </c>
      <c r="C13" s="5"/>
      <c r="D13" s="5"/>
      <c r="E13" s="33">
        <v>3</v>
      </c>
      <c r="F13" s="34">
        <f t="shared" si="0"/>
        <v>3</v>
      </c>
      <c r="G13" s="35">
        <f t="shared" si="1"/>
        <v>4</v>
      </c>
      <c r="H13" s="15">
        <v>0.12</v>
      </c>
      <c r="I13" s="40">
        <f t="shared" si="2"/>
        <v>0.48</v>
      </c>
      <c r="J13" t="s">
        <v>49</v>
      </c>
      <c r="K13" s="60">
        <v>61300311121</v>
      </c>
      <c r="L13" s="42" t="s">
        <v>27</v>
      </c>
      <c r="M13" s="42" t="s">
        <v>79</v>
      </c>
      <c r="N13" t="s">
        <v>32</v>
      </c>
      <c r="O13" s="5"/>
      <c r="P13" s="24">
        <v>4</v>
      </c>
      <c r="Q13" s="45"/>
      <c r="R13" s="5"/>
      <c r="S13" s="5"/>
    </row>
    <row r="14" spans="1:19" x14ac:dyDescent="0.25">
      <c r="A14" s="9">
        <v>10</v>
      </c>
      <c r="B14" s="61" t="s">
        <v>105</v>
      </c>
      <c r="C14" s="5" t="s">
        <v>25</v>
      </c>
      <c r="D14" s="5" t="s">
        <v>23</v>
      </c>
      <c r="E14" s="33">
        <v>1</v>
      </c>
      <c r="F14" s="34">
        <f t="shared" si="0"/>
        <v>1</v>
      </c>
      <c r="G14" s="35">
        <f t="shared" si="1"/>
        <v>2</v>
      </c>
      <c r="H14" s="15">
        <v>2.82</v>
      </c>
      <c r="I14" s="40">
        <f t="shared" si="2"/>
        <v>5.64</v>
      </c>
      <c r="J14" s="62" t="s">
        <v>106</v>
      </c>
      <c r="K14" s="62" t="s">
        <v>107</v>
      </c>
      <c r="L14" s="43" t="s">
        <v>19</v>
      </c>
      <c r="M14" s="42" t="s">
        <v>79</v>
      </c>
      <c r="N14" s="62" t="s">
        <v>108</v>
      </c>
      <c r="O14" s="5"/>
      <c r="P14" s="24">
        <v>2</v>
      </c>
      <c r="Q14" s="45"/>
      <c r="R14" s="5"/>
      <c r="S14" s="5"/>
    </row>
    <row r="15" spans="1:19" x14ac:dyDescent="0.25">
      <c r="A15" s="9">
        <v>11</v>
      </c>
      <c r="B15" s="61" t="s">
        <v>104</v>
      </c>
      <c r="C15" s="5" t="s">
        <v>25</v>
      </c>
      <c r="D15" s="5"/>
      <c r="E15" s="33">
        <v>1</v>
      </c>
      <c r="F15" s="34">
        <f t="shared" si="0"/>
        <v>1</v>
      </c>
      <c r="G15" s="35">
        <f t="shared" si="1"/>
        <v>10</v>
      </c>
      <c r="H15" s="15">
        <v>0.14099999999999999</v>
      </c>
      <c r="I15" s="40">
        <f t="shared" si="2"/>
        <v>1.41</v>
      </c>
      <c r="J15" t="s">
        <v>63</v>
      </c>
      <c r="K15" s="59" t="s">
        <v>78</v>
      </c>
      <c r="L15" s="42" t="s">
        <v>17</v>
      </c>
      <c r="M15" s="42" t="s">
        <v>79</v>
      </c>
      <c r="N15" t="s">
        <v>46</v>
      </c>
      <c r="O15" s="5"/>
      <c r="P15" s="24">
        <v>10</v>
      </c>
      <c r="Q15" s="45"/>
      <c r="R15" s="5"/>
      <c r="S15" s="5"/>
    </row>
    <row r="16" spans="1:19" x14ac:dyDescent="0.25">
      <c r="A16" s="9">
        <v>12</v>
      </c>
      <c r="B16" s="61" t="s">
        <v>91</v>
      </c>
      <c r="C16" s="5" t="s">
        <v>100</v>
      </c>
      <c r="D16" s="5" t="s">
        <v>23</v>
      </c>
      <c r="E16" s="33">
        <v>1</v>
      </c>
      <c r="F16" s="34">
        <f t="shared" si="0"/>
        <v>1</v>
      </c>
      <c r="G16" s="35">
        <f t="shared" si="1"/>
        <v>10</v>
      </c>
      <c r="H16" s="15">
        <v>0.02</v>
      </c>
      <c r="I16" s="40">
        <f t="shared" si="2"/>
        <v>0.2</v>
      </c>
      <c r="J16" t="s">
        <v>59</v>
      </c>
      <c r="K16" s="59" t="s">
        <v>74</v>
      </c>
      <c r="L16" s="42" t="s">
        <v>115</v>
      </c>
      <c r="M16" s="42" t="s">
        <v>79</v>
      </c>
      <c r="N16" t="s">
        <v>42</v>
      </c>
      <c r="O16" s="5"/>
      <c r="P16" s="24">
        <v>10</v>
      </c>
      <c r="Q16" s="45"/>
      <c r="R16" s="5"/>
      <c r="S16" s="5"/>
    </row>
    <row r="17" spans="1:19" x14ac:dyDescent="0.25">
      <c r="A17" s="9">
        <v>13</v>
      </c>
      <c r="B17" s="61" t="s">
        <v>94</v>
      </c>
      <c r="C17" s="5" t="s">
        <v>103</v>
      </c>
      <c r="D17" s="5" t="s">
        <v>23</v>
      </c>
      <c r="E17" s="33">
        <v>1</v>
      </c>
      <c r="F17" s="34">
        <f t="shared" si="0"/>
        <v>1</v>
      </c>
      <c r="G17" s="35">
        <f t="shared" si="1"/>
        <v>10</v>
      </c>
      <c r="H17" s="15">
        <v>3.1E-2</v>
      </c>
      <c r="I17" s="40">
        <f t="shared" si="2"/>
        <v>0.31</v>
      </c>
      <c r="J17" t="s">
        <v>62</v>
      </c>
      <c r="K17" s="59" t="s">
        <v>77</v>
      </c>
      <c r="L17" s="42" t="s">
        <v>114</v>
      </c>
      <c r="M17" s="42" t="s">
        <v>79</v>
      </c>
      <c r="N17" t="s">
        <v>45</v>
      </c>
      <c r="O17" s="5"/>
      <c r="P17" s="24">
        <v>10</v>
      </c>
      <c r="Q17" s="45"/>
      <c r="R17" s="5"/>
      <c r="S17" s="5"/>
    </row>
    <row r="18" spans="1:19" x14ac:dyDescent="0.25">
      <c r="A18" s="9">
        <v>14</v>
      </c>
      <c r="B18" s="61" t="s">
        <v>92</v>
      </c>
      <c r="C18" s="5" t="s">
        <v>101</v>
      </c>
      <c r="D18" s="5" t="s">
        <v>23</v>
      </c>
      <c r="E18" s="33">
        <v>2</v>
      </c>
      <c r="F18" s="34">
        <f t="shared" si="0"/>
        <v>2</v>
      </c>
      <c r="G18" s="35">
        <f t="shared" si="1"/>
        <v>10</v>
      </c>
      <c r="H18" s="15">
        <v>2.1000000000000001E-2</v>
      </c>
      <c r="I18" s="40">
        <f t="shared" si="2"/>
        <v>0.21000000000000002</v>
      </c>
      <c r="J18" t="s">
        <v>60</v>
      </c>
      <c r="K18" s="59" t="s">
        <v>75</v>
      </c>
      <c r="L18" s="42" t="s">
        <v>116</v>
      </c>
      <c r="M18" s="42" t="s">
        <v>79</v>
      </c>
      <c r="N18" t="s">
        <v>43</v>
      </c>
      <c r="O18" s="5"/>
      <c r="P18" s="24">
        <v>10</v>
      </c>
      <c r="Q18" s="45"/>
      <c r="R18" s="5"/>
      <c r="S18" s="5"/>
    </row>
    <row r="19" spans="1:19" x14ac:dyDescent="0.25">
      <c r="A19" s="9">
        <v>15</v>
      </c>
      <c r="B19" s="61" t="s">
        <v>93</v>
      </c>
      <c r="C19" s="5" t="s">
        <v>102</v>
      </c>
      <c r="D19" s="5" t="s">
        <v>23</v>
      </c>
      <c r="E19" s="33">
        <v>2</v>
      </c>
      <c r="F19" s="34">
        <f t="shared" si="0"/>
        <v>2</v>
      </c>
      <c r="G19" s="35">
        <f t="shared" si="1"/>
        <v>10</v>
      </c>
      <c r="H19" s="15">
        <v>1.4999999999999999E-2</v>
      </c>
      <c r="I19" s="40">
        <f t="shared" si="2"/>
        <v>0.15</v>
      </c>
      <c r="J19" t="s">
        <v>61</v>
      </c>
      <c r="K19" s="59" t="s">
        <v>76</v>
      </c>
      <c r="L19" s="42" t="s">
        <v>117</v>
      </c>
      <c r="M19" s="42" t="s">
        <v>79</v>
      </c>
      <c r="N19" t="s">
        <v>44</v>
      </c>
      <c r="O19" s="5"/>
      <c r="P19" s="24">
        <v>10</v>
      </c>
      <c r="Q19" s="45"/>
      <c r="R19" s="5"/>
      <c r="S19" s="5"/>
    </row>
    <row r="20" spans="1:19" x14ac:dyDescent="0.25">
      <c r="A20" s="9">
        <v>16</v>
      </c>
      <c r="B20" s="61" t="s">
        <v>81</v>
      </c>
      <c r="C20" s="5"/>
      <c r="D20" s="5"/>
      <c r="E20" s="33">
        <v>6</v>
      </c>
      <c r="F20" s="34">
        <f t="shared" si="0"/>
        <v>6</v>
      </c>
      <c r="G20" s="35">
        <f t="shared" si="1"/>
        <v>10</v>
      </c>
      <c r="H20" s="15">
        <v>5.0670000000000002</v>
      </c>
      <c r="I20" s="40">
        <f t="shared" si="2"/>
        <v>50.67</v>
      </c>
      <c r="J20" t="s">
        <v>47</v>
      </c>
      <c r="K20" s="59" t="s">
        <v>64</v>
      </c>
      <c r="L20" s="42" t="s">
        <v>110</v>
      </c>
      <c r="M20" s="42" t="s">
        <v>79</v>
      </c>
      <c r="N20" t="s">
        <v>30</v>
      </c>
      <c r="O20" s="5"/>
      <c r="P20" s="24">
        <v>10</v>
      </c>
      <c r="Q20" s="45"/>
      <c r="R20" s="5"/>
      <c r="S20" s="5"/>
    </row>
    <row r="21" spans="1:19" x14ac:dyDescent="0.25">
      <c r="A21" s="9">
        <v>17</v>
      </c>
      <c r="B21" s="61" t="s">
        <v>82</v>
      </c>
      <c r="C21" s="5"/>
      <c r="E21" s="33">
        <v>2</v>
      </c>
      <c r="F21" s="34">
        <f t="shared" si="0"/>
        <v>2</v>
      </c>
      <c r="G21" s="35">
        <f t="shared" si="1"/>
        <v>3</v>
      </c>
      <c r="H21" s="15">
        <v>0.73</v>
      </c>
      <c r="I21" s="40">
        <f t="shared" si="2"/>
        <v>2.19</v>
      </c>
      <c r="J21" t="s">
        <v>48</v>
      </c>
      <c r="K21" s="59" t="s">
        <v>65</v>
      </c>
      <c r="L21" s="42" t="s">
        <v>111</v>
      </c>
      <c r="M21" s="42" t="s">
        <v>79</v>
      </c>
      <c r="N21" t="s">
        <v>31</v>
      </c>
      <c r="O21" s="5"/>
      <c r="P21" s="24">
        <v>3</v>
      </c>
      <c r="Q21" s="45"/>
      <c r="R21" s="5"/>
      <c r="S21" s="5"/>
    </row>
    <row r="22" spans="1:19" x14ac:dyDescent="0.25">
      <c r="A22" s="9">
        <v>18</v>
      </c>
      <c r="B22" s="61"/>
      <c r="C22" s="5"/>
      <c r="D22" s="5"/>
      <c r="E22" s="33">
        <v>5</v>
      </c>
      <c r="F22" s="34">
        <f t="shared" si="0"/>
        <v>5</v>
      </c>
      <c r="G22" s="35">
        <f t="shared" si="1"/>
        <v>10</v>
      </c>
      <c r="H22" s="15">
        <v>5.3999999999999999E-2</v>
      </c>
      <c r="I22" s="40">
        <f t="shared" si="2"/>
        <v>0.54</v>
      </c>
      <c r="J22" t="s">
        <v>51</v>
      </c>
      <c r="K22" s="59" t="s">
        <v>66</v>
      </c>
      <c r="L22" s="42" t="s">
        <v>112</v>
      </c>
      <c r="M22" s="42" t="s">
        <v>79</v>
      </c>
      <c r="N22" t="s">
        <v>34</v>
      </c>
      <c r="O22" s="5"/>
      <c r="P22" s="24">
        <v>10</v>
      </c>
      <c r="Q22" s="45"/>
      <c r="R22" s="5"/>
      <c r="S22" s="5"/>
    </row>
    <row r="23" spans="1:19" s="56" customFormat="1" x14ac:dyDescent="0.25">
      <c r="A23" s="9"/>
      <c r="B23" s="48"/>
      <c r="C23" s="49" t="s">
        <v>80</v>
      </c>
      <c r="D23" s="49"/>
      <c r="E23" s="50">
        <v>1</v>
      </c>
      <c r="F23" s="34">
        <f t="shared" ref="F23" si="3">$F$2*E23</f>
        <v>1</v>
      </c>
      <c r="G23" s="51">
        <f t="shared" ref="G23" si="4">MAX(F23,P23)</f>
        <v>1</v>
      </c>
      <c r="H23" s="32">
        <v>0</v>
      </c>
      <c r="I23" s="52">
        <f t="shared" ref="I23" si="5">H23*G23</f>
        <v>0</v>
      </c>
      <c r="J23" s="48"/>
      <c r="K23" s="57"/>
      <c r="L23" s="53"/>
      <c r="M23" s="53"/>
      <c r="N23" s="58"/>
      <c r="O23" s="49"/>
      <c r="P23" s="54">
        <v>1</v>
      </c>
      <c r="Q23" s="55"/>
      <c r="R23" s="49"/>
      <c r="S23" s="49"/>
    </row>
    <row r="24" spans="1:19" s="12" customFormat="1" ht="18.75" x14ac:dyDescent="0.25">
      <c r="A24" s="16"/>
      <c r="B24" s="17"/>
      <c r="C24" s="18" t="s">
        <v>20</v>
      </c>
      <c r="D24" s="18"/>
      <c r="E24" s="36">
        <f>SUM(E5:E23)</f>
        <v>36</v>
      </c>
      <c r="F24" s="37">
        <f>SUM(F5:F23)</f>
        <v>36</v>
      </c>
      <c r="G24" s="38">
        <f>SUM(G5:G23)</f>
        <v>144</v>
      </c>
      <c r="H24" s="19"/>
      <c r="I24" s="41">
        <f>SUM(I5:I23)</f>
        <v>87.43</v>
      </c>
      <c r="J24" s="20"/>
      <c r="K24" s="21"/>
      <c r="L24" s="21"/>
      <c r="M24" s="21"/>
      <c r="N24" s="22"/>
      <c r="O24" s="21"/>
      <c r="P24" s="23"/>
      <c r="Q24" s="46"/>
      <c r="R24" s="23"/>
      <c r="S24" s="23"/>
    </row>
    <row r="25" spans="1:19" x14ac:dyDescent="0.25">
      <c r="A25" s="9"/>
      <c r="B25" s="6"/>
      <c r="C25" s="5"/>
      <c r="D25" s="5"/>
      <c r="E25" s="9"/>
      <c r="F25" s="9"/>
      <c r="G25" s="9"/>
      <c r="J25" s="13"/>
      <c r="K25" s="5"/>
      <c r="L25" s="5"/>
      <c r="M25" s="5"/>
      <c r="N25" s="4"/>
      <c r="O25" s="5"/>
      <c r="P25" s="5"/>
      <c r="R25" s="5"/>
      <c r="S25" s="5"/>
    </row>
    <row r="26" spans="1:19" x14ac:dyDescent="0.25">
      <c r="A26" s="9"/>
      <c r="B26" s="65" t="s">
        <v>118</v>
      </c>
      <c r="C26" s="64" t="s">
        <v>119</v>
      </c>
      <c r="D26" s="5"/>
      <c r="E26" s="9"/>
      <c r="F26" s="9"/>
      <c r="G26" s="9"/>
      <c r="J26" s="13"/>
      <c r="K26" s="5"/>
      <c r="L26" s="5"/>
      <c r="M26" s="5"/>
      <c r="N26" s="4"/>
      <c r="O26" s="5"/>
      <c r="P26" s="5"/>
      <c r="R26" s="5"/>
      <c r="S26" s="5"/>
    </row>
    <row r="27" spans="1:19" x14ac:dyDescent="0.25">
      <c r="A27" s="9"/>
      <c r="B27" s="6"/>
      <c r="C27" s="5"/>
      <c r="D27" s="5"/>
      <c r="E27" s="9"/>
      <c r="F27" s="9"/>
      <c r="G27" s="9"/>
      <c r="J27" s="13"/>
      <c r="K27" s="5"/>
      <c r="L27" s="5"/>
      <c r="M27" s="5"/>
      <c r="N27" s="4"/>
      <c r="O27" s="5"/>
      <c r="P27" s="5"/>
      <c r="R27" s="5"/>
      <c r="S27" s="5"/>
    </row>
    <row r="28" spans="1:19" x14ac:dyDescent="0.25">
      <c r="A28" s="9"/>
      <c r="B28" s="6"/>
      <c r="C28" s="5"/>
      <c r="D28" s="5"/>
      <c r="E28" s="9"/>
      <c r="F28" s="9"/>
      <c r="G28" s="9"/>
      <c r="J28" s="13"/>
      <c r="K28" s="5"/>
      <c r="L28" s="5"/>
      <c r="M28" s="5"/>
      <c r="N28" s="4"/>
      <c r="O28" s="5"/>
      <c r="P28" s="5"/>
      <c r="R28" s="5"/>
      <c r="S28" s="5"/>
    </row>
    <row r="29" spans="1:19" x14ac:dyDescent="0.25">
      <c r="A29" s="9"/>
      <c r="B29" s="6"/>
      <c r="C29" s="5"/>
      <c r="D29" s="5"/>
      <c r="E29" s="9"/>
      <c r="F29" s="9"/>
      <c r="G29" s="9"/>
      <c r="J29" s="13"/>
      <c r="K29" s="5"/>
      <c r="L29" s="5"/>
      <c r="M29" s="5"/>
      <c r="N29" s="4"/>
      <c r="O29" s="5"/>
      <c r="P29" s="5"/>
      <c r="R29" s="5"/>
      <c r="S29" s="5"/>
    </row>
    <row r="30" spans="1:19" x14ac:dyDescent="0.25">
      <c r="A30" s="9"/>
      <c r="B30" s="6"/>
      <c r="C30" s="5"/>
      <c r="D30" s="5"/>
      <c r="E30" s="9"/>
      <c r="F30" s="9"/>
      <c r="G30" s="9"/>
      <c r="J30" s="13"/>
      <c r="K30" s="5"/>
      <c r="L30" s="5"/>
      <c r="M30" s="5"/>
      <c r="N30" s="4"/>
      <c r="O30" s="5"/>
      <c r="P30" s="5"/>
      <c r="R30" s="5"/>
      <c r="S30" s="5"/>
    </row>
  </sheetData>
  <sortState xmlns:xlrd2="http://schemas.microsoft.com/office/spreadsheetml/2017/richdata2" ref="A5:S22">
    <sortCondition ref="B5:B22"/>
  </sortState>
  <mergeCells count="1">
    <mergeCell ref="A1:O1"/>
  </mergeCells>
  <phoneticPr fontId="5" type="noConversion"/>
  <hyperlinks>
    <hyperlink ref="C26" r:id="rId1" xr:uid="{192C90E1-CDC7-418B-877F-0920F3C13221}"/>
  </hyperlinks>
  <pageMargins left="0.7" right="0.7" top="0.75" bottom="0.75" header="0.3" footer="0.3"/>
  <pageSetup paperSize="9" scale="43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>Texas Instruments Incorporated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Slette, Espen</dc:creator>
  <cp:keywords/>
  <dc:description/>
  <cp:lastModifiedBy>Martin Braquet</cp:lastModifiedBy>
  <cp:revision/>
  <dcterms:created xsi:type="dcterms:W3CDTF">2014-11-25T11:41:03Z</dcterms:created>
  <dcterms:modified xsi:type="dcterms:W3CDTF">2020-04-08T09:36:12Z</dcterms:modified>
  <cp:category/>
  <cp:contentStatus/>
</cp:coreProperties>
</file>