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uegos y TODO\Archivos\Usuarios\Martin\GITHUB\AED-Folder\UT9\PDs\PD2\"/>
    </mc:Choice>
  </mc:AlternateContent>
  <xr:revisionPtr revIDLastSave="0" documentId="13_ncr:1_{12719BB8-11D9-4DBC-B218-2801131F19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ACION ENTRE ALGORITMOS" sheetId="4" r:id="rId1"/>
    <sheet name="SHAKERSORT" sheetId="7" r:id="rId2"/>
    <sheet name="BURBUJA" sheetId="1" r:id="rId3"/>
    <sheet name="BURBUJAMEJORADO" sheetId="8" r:id="rId4"/>
    <sheet name="SELECCION DIR." sheetId="2" r:id="rId5"/>
    <sheet name="QUICKSORT" sheetId="3" r:id="rId6"/>
    <sheet name="HEAPSOR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4" l="1"/>
  <c r="P15" i="4"/>
  <c r="P23" i="4"/>
  <c r="Q25" i="4"/>
  <c r="Q24" i="4"/>
  <c r="Q23" i="4"/>
  <c r="P25" i="4"/>
  <c r="P24" i="4"/>
  <c r="Q17" i="4"/>
  <c r="Q16" i="4"/>
  <c r="Q15" i="4"/>
  <c r="P17" i="4"/>
  <c r="P16" i="4"/>
  <c r="Q9" i="4"/>
  <c r="Q8" i="4"/>
  <c r="Q7" i="4"/>
  <c r="P9" i="4"/>
  <c r="P8" i="4"/>
  <c r="N23" i="4"/>
  <c r="O15" i="4"/>
  <c r="N7" i="4"/>
  <c r="H25" i="4"/>
  <c r="H17" i="4"/>
  <c r="H9" i="4"/>
  <c r="G25" i="4"/>
  <c r="G24" i="4"/>
  <c r="G23" i="4"/>
  <c r="F25" i="4"/>
  <c r="F24" i="4"/>
  <c r="F23" i="4"/>
  <c r="G17" i="4"/>
  <c r="G16" i="4"/>
  <c r="G15" i="4"/>
  <c r="F17" i="4"/>
  <c r="F16" i="4"/>
  <c r="F15" i="4"/>
  <c r="G9" i="4"/>
  <c r="G8" i="4"/>
  <c r="G7" i="4"/>
  <c r="F8" i="4"/>
  <c r="F9" i="4"/>
  <c r="F7" i="4"/>
  <c r="F7" i="8"/>
  <c r="L7" i="8" s="1"/>
  <c r="F6" i="8"/>
  <c r="L6" i="8" s="1"/>
  <c r="F5" i="8"/>
  <c r="L5" i="8" s="1"/>
  <c r="F7" i="7"/>
  <c r="K7" i="7" s="1"/>
  <c r="F6" i="7"/>
  <c r="K6" i="7" s="1"/>
  <c r="F5" i="7"/>
  <c r="K5" i="7" s="1"/>
  <c r="D7" i="4"/>
  <c r="F7" i="6"/>
  <c r="J7" i="6" s="1"/>
  <c r="F6" i="6"/>
  <c r="K6" i="6" s="1"/>
  <c r="F5" i="6"/>
  <c r="L5" i="6" s="1"/>
  <c r="F7" i="3"/>
  <c r="K7" i="3" s="1"/>
  <c r="F6" i="3"/>
  <c r="L6" i="3" s="1"/>
  <c r="F5" i="3"/>
  <c r="L5" i="3" s="1"/>
  <c r="F7" i="2"/>
  <c r="J7" i="2" s="1"/>
  <c r="F6" i="2"/>
  <c r="L6" i="2" s="1"/>
  <c r="F5" i="2"/>
  <c r="K5" i="2" s="1"/>
  <c r="F7" i="1"/>
  <c r="L7" i="1" s="1"/>
  <c r="F6" i="1"/>
  <c r="L6" i="1" s="1"/>
  <c r="F5" i="1"/>
  <c r="J5" i="1" s="1"/>
  <c r="J5" i="8" l="1"/>
  <c r="J6" i="8"/>
  <c r="J7" i="8"/>
  <c r="K5" i="8"/>
  <c r="K6" i="8"/>
  <c r="K7" i="8"/>
  <c r="L7" i="7"/>
  <c r="L6" i="7"/>
  <c r="L5" i="7"/>
  <c r="J5" i="7"/>
  <c r="J6" i="7"/>
  <c r="J7" i="7"/>
  <c r="L6" i="6"/>
  <c r="J5" i="6"/>
  <c r="L7" i="6"/>
  <c r="K5" i="6"/>
  <c r="J6" i="6"/>
  <c r="K7" i="6"/>
  <c r="J6" i="3"/>
  <c r="K6" i="3"/>
  <c r="L7" i="3"/>
  <c r="J7" i="3"/>
  <c r="J5" i="3"/>
  <c r="K5" i="3"/>
  <c r="L5" i="2"/>
  <c r="J6" i="2"/>
  <c r="J5" i="2"/>
  <c r="L7" i="2"/>
  <c r="K6" i="2"/>
  <c r="K7" i="2"/>
  <c r="J7" i="1"/>
  <c r="K7" i="1"/>
  <c r="J6" i="1"/>
  <c r="K6" i="1"/>
  <c r="K5" i="1"/>
  <c r="L5" i="1"/>
  <c r="E23" i="4" l="1"/>
  <c r="E24" i="4"/>
  <c r="E25" i="4"/>
  <c r="E15" i="4"/>
  <c r="E16" i="4"/>
  <c r="E17" i="4"/>
  <c r="E7" i="4"/>
  <c r="E8" i="4"/>
  <c r="E9" i="4"/>
  <c r="D23" i="4" l="1"/>
  <c r="D24" i="4"/>
  <c r="D25" i="4"/>
  <c r="C23" i="4"/>
  <c r="C24" i="4"/>
  <c r="C25" i="4"/>
  <c r="B23" i="4"/>
  <c r="B24" i="4"/>
  <c r="B25" i="4"/>
  <c r="D15" i="4"/>
  <c r="D16" i="4"/>
  <c r="D17" i="4"/>
  <c r="C15" i="4"/>
  <c r="C16" i="4"/>
  <c r="C17" i="4"/>
  <c r="B15" i="4"/>
  <c r="B16" i="4"/>
  <c r="B17" i="4"/>
  <c r="D8" i="4"/>
  <c r="D9" i="4"/>
  <c r="C7" i="4"/>
  <c r="C8" i="4"/>
  <c r="C9" i="4"/>
  <c r="B7" i="4"/>
  <c r="B8" i="4"/>
  <c r="B9" i="4"/>
  <c r="L15" i="4" l="1"/>
  <c r="O25" i="4"/>
  <c r="O23" i="4"/>
  <c r="N25" i="4"/>
  <c r="M23" i="4"/>
  <c r="L25" i="4"/>
  <c r="L24" i="4"/>
  <c r="M25" i="4"/>
  <c r="M24" i="4"/>
  <c r="O24" i="4"/>
  <c r="N24" i="4"/>
  <c r="L23" i="4"/>
  <c r="L17" i="4"/>
  <c r="O16" i="4"/>
  <c r="N16" i="4"/>
  <c r="L16" i="4"/>
  <c r="M16" i="4"/>
  <c r="O17" i="4"/>
  <c r="M17" i="4"/>
  <c r="N17" i="4"/>
  <c r="N15" i="4"/>
  <c r="M15" i="4"/>
  <c r="M9" i="4"/>
  <c r="M7" i="4"/>
  <c r="L9" i="4"/>
  <c r="N8" i="4"/>
  <c r="O7" i="4"/>
  <c r="O8" i="4"/>
  <c r="O9" i="4"/>
  <c r="M8" i="4"/>
  <c r="L8" i="4"/>
  <c r="N9" i="4"/>
  <c r="L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<sst xmlns="http://schemas.openxmlformats.org/spreadsheetml/2006/main" count="160" uniqueCount="27">
  <si>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</si>
  <si>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</si>
  <si>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</si>
  <si>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</si>
  <si>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</si>
  <si>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</si>
  <si>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</si>
  <si>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 xml:space="preserve">TAMAÑO </t>
  </si>
  <si>
    <t>ALGORITMO</t>
  </si>
  <si>
    <t>Burbuja</t>
  </si>
  <si>
    <t>Quicksort</t>
  </si>
  <si>
    <t>Orden Inicial</t>
  </si>
  <si>
    <t>COMPARACIÓN ENTRE TIEMPOS DE ALGORITMOS, POR TAMAÑOS</t>
  </si>
  <si>
    <t>TIEMPOS DEL ALGORITMO HEAPSORT</t>
  </si>
  <si>
    <t>Heapsort</t>
  </si>
  <si>
    <t>Selección</t>
  </si>
  <si>
    <t>TIEMPOS DEL ALGORITMO SELECCIÓN  DIRECTA</t>
  </si>
  <si>
    <t>datos crudos</t>
  </si>
  <si>
    <t>datos normalizados</t>
  </si>
  <si>
    <t>MINIMOS</t>
  </si>
  <si>
    <t>DATOS CRUDOS</t>
  </si>
  <si>
    <t>min</t>
  </si>
  <si>
    <t>DATOS NORMALIZADOS</t>
  </si>
  <si>
    <t>TIEMPOS DEL ALGORITMO SHAKERSORT</t>
  </si>
  <si>
    <t>TIEMPOS DEL ALGORITMO BURBUJA MEJORADO</t>
  </si>
  <si>
    <t>Shakersort</t>
  </si>
  <si>
    <t>Burbuja Mejorado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</si>
</sst>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5" xfId="0" applyBorder="1"/>
    <xf numFmtId="0" fontId="1" fillId="2" borderId="13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6" xfId="0" applyFill="1" applyBorder="1"/>
    <xf numFmtId="0" fontId="7" fillId="0" borderId="16" xfId="0" applyFont="1" applyBorder="1"/>
    <xf numFmtId="0" fontId="3" fillId="5" borderId="17" xfId="0" applyFont="1" applyFill="1" applyBorder="1"/>
    <xf numFmtId="0" fontId="3" fillId="6" borderId="17" xfId="0" applyFont="1" applyFill="1" applyBorder="1"/>
    <xf numFmtId="0" fontId="3" fillId="7" borderId="17" xfId="0" applyFont="1" applyFill="1" applyBorder="1"/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25" xfId="0" applyBorder="1"/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0" fillId="0" borderId="15" xfId="0" applyBorder="1"/>
    <xf numFmtId="0" fontId="3" fillId="5" borderId="24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8" fillId="4" borderId="28" xfId="0" applyFont="1" applyFill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8" borderId="29" xfId="0" applyFill="1" applyBorder="1"/>
    <xf numFmtId="0" fontId="2" fillId="8" borderId="26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1" fillId="0" borderId="0" xfId="0" applyFont="1"/>
    <xf numFmtId="0" fontId="3" fillId="7" borderId="15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0" borderId="21" xfId="0" applyBorder="1" applyAlignment="1"/>
    <xf numFmtId="0" fontId="0" fillId="0" borderId="14" xfId="0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0" borderId="21" xfId="0" applyBorder="1" applyAlignment="1"/>
    <xf numFmtId="0" fontId="4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0" fillId="0" borderId="29" xfId="0" applyBorder="1"/>
    <xf numFmtId="0" fontId="0" fillId="0" borderId="31" xfId="0" applyBorder="1"/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8" borderId="36" xfId="0" applyFill="1" applyBorder="1"/>
    <xf numFmtId="0" fontId="0" fillId="0" borderId="32" xfId="0" applyBorder="1"/>
    <xf numFmtId="0" fontId="2" fillId="4" borderId="32" xfId="0" applyFont="1" applyFill="1" applyBorder="1" applyAlignment="1">
      <alignment horizontal="center"/>
    </xf>
    <xf numFmtId="0" fontId="0" fillId="0" borderId="17" xfId="0" applyBorder="1" applyAlignment="1"/>
    <xf numFmtId="0" fontId="0" fillId="0" borderId="20" xfId="0" applyBorder="1" applyAlignment="1"/>
    <xf numFmtId="0" fontId="0" fillId="0" borderId="13" xfId="0" applyBorder="1"/>
    <xf numFmtId="0" fontId="3" fillId="6" borderId="12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0" fillId="8" borderId="31" xfId="0" applyFill="1" applyBorder="1"/>
    <xf numFmtId="0" fontId="2" fillId="8" borderId="21" xfId="0" applyFont="1" applyFill="1" applyBorder="1" applyAlignment="1">
      <alignment horizontal="center"/>
    </xf>
    <xf numFmtId="0" fontId="0" fillId="0" borderId="33" xfId="0" applyBorder="1"/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0" fillId="0" borderId="30" xfId="0" applyBorder="1"/>
    <xf numFmtId="0" fontId="0" fillId="0" borderId="42" xfId="0" applyBorder="1"/>
    <xf numFmtId="0" fontId="0" fillId="0" borderId="43" xfId="0" applyBorder="1"/>
    <xf numFmtId="0" fontId="2" fillId="4" borderId="41" xfId="0" applyFont="1" applyFill="1" applyBorder="1" applyAlignment="1">
      <alignment horizontal="center"/>
    </xf>
    <xf numFmtId="0" fontId="0" fillId="0" borderId="45" xfId="0" applyBorder="1"/>
    <xf numFmtId="0" fontId="2" fillId="4" borderId="42" xfId="0" applyFont="1" applyFill="1" applyBorder="1" applyAlignment="1">
      <alignment horizontal="center"/>
    </xf>
    <xf numFmtId="0" fontId="0" fillId="0" borderId="28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2" fillId="4" borderId="15" xfId="0" applyFont="1" applyFill="1" applyBorder="1" applyAlignment="1">
      <alignment horizontal="center"/>
    </xf>
    <xf numFmtId="0" fontId="0" fillId="0" borderId="44" xfId="0" applyBorder="1"/>
    <xf numFmtId="0" fontId="2" fillId="4" borderId="27" xfId="0" applyFont="1" applyFill="1" applyBorder="1" applyAlignment="1">
      <alignment horizontal="center"/>
    </xf>
    <xf numFmtId="0" fontId="0" fillId="0" borderId="24" xfId="0" applyBorder="1" applyAlignment="1"/>
    <xf numFmtId="0" fontId="0" fillId="0" borderId="26" xfId="0" applyBorder="1"/>
    <xf numFmtId="0" fontId="0" fillId="0" borderId="37" xfId="0" applyBorder="1"/>
    <xf numFmtId="0" fontId="0" fillId="0" borderId="27" xfId="0" applyBorder="1"/>
    <xf numFmtId="0" fontId="0" fillId="0" borderId="49" xfId="0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 elementos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ALGORITMOS'!$K$7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'COMPARACION ENTRE ALGORITMOS'!$L$6:$Q$6</c:f>
              <c:strCache>
                <c:ptCount val="6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Shakersort</c:v>
                </c:pt>
                <c:pt idx="5">
                  <c:v>Burbuja Mejorado</c:v>
                </c:pt>
              </c:strCache>
            </c:strRef>
          </c:cat>
          <c:val>
            <c:numRef>
              <c:f>'COMPARACION ENTRE ALGORITMOS'!$L$7:$Q$7</c:f>
              <c:numCache>
                <c:formatCode>General</c:formatCode>
                <c:ptCount val="6"/>
                <c:pt idx="0">
                  <c:v>381.12698412698415</c:v>
                </c:pt>
                <c:pt idx="1">
                  <c:v>495.87301587301585</c:v>
                </c:pt>
                <c:pt idx="2">
                  <c:v>40.714285714285715</c:v>
                </c:pt>
                <c:pt idx="3">
                  <c:v>88.095238095238102</c:v>
                </c:pt>
                <c:pt idx="4">
                  <c:v>1.1000000000000001</c:v>
                </c:pt>
                <c:pt idx="5">
                  <c:v>2.6984126984126986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BE9-9D4A-26420BCF36EB}"/>
            </c:ext>
          </c:extLst>
        </c:ser>
        <c:ser>
          <c:idx val="1"/>
          <c:order val="1"/>
          <c:tx>
            <c:strRef>
              <c:f>'COMPARACION ENTRE ALGORITMOS'!$K$8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'COMPARACION ENTRE ALGORITMOS'!$L$6:$Q$6</c:f>
              <c:strCache>
                <c:ptCount val="6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Shakersort</c:v>
                </c:pt>
                <c:pt idx="5">
                  <c:v>Burbuja Mejorado</c:v>
                </c:pt>
              </c:strCache>
            </c:strRef>
          </c:cat>
          <c:val>
            <c:numRef>
              <c:f>'COMPARACION ENTRE ALGORITMOS'!$L$8:$Q$8</c:f>
              <c:numCache>
                <c:formatCode>General</c:formatCode>
                <c:ptCount val="6"/>
                <c:pt idx="0">
                  <c:v>576.69841269841265</c:v>
                </c:pt>
                <c:pt idx="1">
                  <c:v>638.46031746031747</c:v>
                </c:pt>
                <c:pt idx="2">
                  <c:v>46.730158730158728</c:v>
                </c:pt>
                <c:pt idx="3">
                  <c:v>79.650793650793645</c:v>
                </c:pt>
                <c:pt idx="4">
                  <c:v>900.15873015873012</c:v>
                </c:pt>
                <c:pt idx="5">
                  <c:v>640.03174603174602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E-4BE9-9D4A-26420BCF36EB}"/>
            </c:ext>
          </c:extLst>
        </c:ser>
        <c:ser>
          <c:idx val="2"/>
          <c:order val="2"/>
          <c:tx>
            <c:strRef>
              <c:f>'COMPARACION ENTRE ALGORITMOS'!$K$9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'COMPARACION ENTRE ALGORITMOS'!$L$6:$Q$6</c:f>
              <c:strCache>
                <c:ptCount val="6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Shakersort</c:v>
                </c:pt>
                <c:pt idx="5">
                  <c:v>Burbuja Mejorado</c:v>
                </c:pt>
              </c:strCache>
            </c:strRef>
          </c:cat>
          <c:val>
            <c:numRef>
              <c:f>'COMPARACION ENTRE ALGORITMOS'!$L$9:$Q$9</c:f>
              <c:numCache>
                <c:formatCode>General</c:formatCode>
                <c:ptCount val="6"/>
                <c:pt idx="0">
                  <c:v>1320.4920634920634</c:v>
                </c:pt>
                <c:pt idx="1">
                  <c:v>572.57142857142856</c:v>
                </c:pt>
                <c:pt idx="2">
                  <c:v>73.888888888888886</c:v>
                </c:pt>
                <c:pt idx="3">
                  <c:v>86.587301587301582</c:v>
                </c:pt>
                <c:pt idx="4">
                  <c:v>926.65079365079362</c:v>
                </c:pt>
                <c:pt idx="5">
                  <c:v>1405.7460317460318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E-4BE9-9D4A-26420BCF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41771151"/>
        <c:axId val="441775311"/>
        <c:axId val="0"/>
      </c:bar3DChart>
      <c:catAx>
        <c:axId val="4417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41775311"/>
        <c:crosses val="autoZero"/>
        <c:auto val="1"/>
        <c:lblAlgn val="ctr"/>
        <c:lblOffset val="100"/>
        <c:noMultiLvlLbl val="0"/>
      </c:catAx>
      <c:valAx>
        <c:axId val="441775311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4177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3000 elementos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ALGORITMOS'!$K$15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'COMPARACION ENTRE ALGORITMOS'!$L$14:$Q$14</c:f>
              <c:strCache>
                <c:ptCount val="6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Shakersort</c:v>
                </c:pt>
                <c:pt idx="5">
                  <c:v>Burbuja Mejorado</c:v>
                </c:pt>
              </c:strCache>
            </c:strRef>
          </c:cat>
          <c:val>
            <c:numRef>
              <c:f>'COMPARACION ENTRE ALGORITMOS'!$L$15:$Q$15</c:f>
              <c:numCache>
                <c:formatCode>General</c:formatCode>
                <c:ptCount val="6"/>
                <c:pt idx="0">
                  <c:v>2143.6739380022964</c:v>
                </c:pt>
                <c:pt idx="1">
                  <c:v>3342.6670493685419</c:v>
                </c:pt>
                <c:pt idx="2">
                  <c:v>402.14006888633753</c:v>
                </c:pt>
                <c:pt idx="3">
                  <c:v>181.0332950631458</c:v>
                </c:pt>
                <c:pt idx="4">
                  <c:v>1.1000000000000001</c:v>
                </c:pt>
                <c:pt idx="5">
                  <c:v>1.8174512055109071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7-4B1C-8927-0F48C9DB3CA4}"/>
            </c:ext>
          </c:extLst>
        </c:ser>
        <c:ser>
          <c:idx val="1"/>
          <c:order val="1"/>
          <c:tx>
            <c:strRef>
              <c:f>'COMPARACION ENTRE ALGORITMOS'!$K$16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'COMPARACION ENTRE ALGORITMOS'!$L$14:$Q$14</c:f>
              <c:strCache>
                <c:ptCount val="6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Shakersort</c:v>
                </c:pt>
                <c:pt idx="5">
                  <c:v>Burbuja Mejorado</c:v>
                </c:pt>
              </c:strCache>
            </c:strRef>
          </c:cat>
          <c:val>
            <c:numRef>
              <c:f>'COMPARACION ENTRE ALGORITMOS'!$L$16:$Q$16</c:f>
              <c:numCache>
                <c:formatCode>General</c:formatCode>
                <c:ptCount val="6"/>
                <c:pt idx="0">
                  <c:v>3963.3237657864524</c:v>
                </c:pt>
                <c:pt idx="1">
                  <c:v>3711.5556831228473</c:v>
                </c:pt>
                <c:pt idx="2">
                  <c:v>423.74856486796784</c:v>
                </c:pt>
                <c:pt idx="3">
                  <c:v>188.60964408725602</c:v>
                </c:pt>
                <c:pt idx="4">
                  <c:v>6633.9632606199766</c:v>
                </c:pt>
                <c:pt idx="5">
                  <c:v>3795.3237657864524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7-4B1C-8927-0F48C9DB3CA4}"/>
            </c:ext>
          </c:extLst>
        </c:ser>
        <c:ser>
          <c:idx val="2"/>
          <c:order val="2"/>
          <c:tx>
            <c:strRef>
              <c:f>'COMPARACION ENTRE ALGORITMOS'!$K$17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'COMPARACION ENTRE ALGORITMOS'!$L$14:$Q$14</c:f>
              <c:strCache>
                <c:ptCount val="6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Shakersort</c:v>
                </c:pt>
                <c:pt idx="5">
                  <c:v>Burbuja Mejorado</c:v>
                </c:pt>
              </c:strCache>
            </c:strRef>
          </c:cat>
          <c:val>
            <c:numRef>
              <c:f>'COMPARACION ENTRE ALGORITMOS'!$L$17:$Q$17</c:f>
              <c:numCache>
                <c:formatCode>General</c:formatCode>
                <c:ptCount val="6"/>
                <c:pt idx="0">
                  <c:v>10220.679678530425</c:v>
                </c:pt>
                <c:pt idx="1">
                  <c:v>3544.3605051664754</c:v>
                </c:pt>
                <c:pt idx="2">
                  <c:v>2969.4799081515498</c:v>
                </c:pt>
                <c:pt idx="3">
                  <c:v>242.51320321469575</c:v>
                </c:pt>
                <c:pt idx="4">
                  <c:v>8561.1239954075772</c:v>
                </c:pt>
                <c:pt idx="5">
                  <c:v>10351.575200918485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7-4B1C-8927-0F48C9DB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91510735"/>
        <c:axId val="891494927"/>
        <c:axId val="0"/>
      </c:bar3DChart>
      <c:catAx>
        <c:axId val="89151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91494927"/>
        <c:crosses val="autoZero"/>
        <c:auto val="1"/>
        <c:lblAlgn val="ctr"/>
        <c:lblOffset val="100"/>
        <c:noMultiLvlLbl val="0"/>
      </c:catAx>
      <c:valAx>
        <c:axId val="891494927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915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30000 elementos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'COMPARACION ENTRE ALGORITMOS'!$K$23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'COMPARACION ENTRE ALGORITMOS'!$L$22:$Q$22</c:f>
              <c:strCache>
                <c:ptCount val="6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Shakersort</c:v>
                </c:pt>
                <c:pt idx="5">
                  <c:v>Burbuja Mejorado</c:v>
                </c:pt>
              </c:strCache>
            </c:strRef>
          </c:cat>
          <c:val>
            <c:numRef>
              <c:f>'COMPARACION ENTRE ALGORITMOS'!$L$23:$Q$23</c:f>
              <c:numCache>
                <c:formatCode>General</c:formatCode>
                <c:ptCount val="6"/>
                <c:pt idx="0">
                  <c:v>17568.114768092571</c:v>
                </c:pt>
                <c:pt idx="1">
                  <c:v>276.15128521293747</c:v>
                </c:pt>
                <c:pt idx="2">
                  <c:v>33.222422460400267</c:v>
                </c:pt>
                <c:pt idx="3">
                  <c:v>165.69648107749217</c:v>
                </c:pt>
                <c:pt idx="4">
                  <c:v>1.1000000000000001</c:v>
                </c:pt>
                <c:pt idx="5">
                  <c:v>1.6792184387745424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F-47CA-8491-3FFAFA5E917E}"/>
            </c:ext>
          </c:extLst>
        </c:ser>
        <c:ser>
          <c:idx val="1"/>
          <c:order val="1"/>
          <c:tx>
            <c:strRef>
              <c:f>'COMPARACION ENTRE ALGORITMOS'!$K$24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'COMPARACION ENTRE ALGORITMOS'!$L$22:$Q$22</c:f>
              <c:strCache>
                <c:ptCount val="6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Shakersort</c:v>
                </c:pt>
                <c:pt idx="5">
                  <c:v>Burbuja Mejorado</c:v>
                </c:pt>
              </c:strCache>
            </c:strRef>
          </c:cat>
          <c:val>
            <c:numRef>
              <c:f>'COMPARACION ENTRE ALGORITMOS'!$L$24:$Q$24</c:f>
              <c:numCache>
                <c:formatCode>General</c:formatCode>
                <c:ptCount val="6"/>
                <c:pt idx="0">
                  <c:v>32493.066205064973</c:v>
                </c:pt>
                <c:pt idx="1">
                  <c:v>306.62667172531536</c:v>
                </c:pt>
                <c:pt idx="2">
                  <c:v>35.007587973062698</c:v>
                </c:pt>
                <c:pt idx="3">
                  <c:v>169.84226500995922</c:v>
                </c:pt>
                <c:pt idx="4">
                  <c:v>55409.920705681492</c:v>
                </c:pt>
                <c:pt idx="5">
                  <c:v>31342.991558379967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7CA-8491-3FFAFA5E917E}"/>
            </c:ext>
          </c:extLst>
        </c:ser>
        <c:ser>
          <c:idx val="2"/>
          <c:order val="2"/>
          <c:tx>
            <c:strRef>
              <c:f>'COMPARACION ENTRE ALGORITMOS'!$K$25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'COMPARACION ENTRE ALGORITMOS'!$L$22:$Q$22</c:f>
              <c:strCache>
                <c:ptCount val="6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  <c:pt idx="4">
                  <c:v>Shakersort</c:v>
                </c:pt>
                <c:pt idx="5">
                  <c:v>Burbuja Mejorado</c:v>
                </c:pt>
              </c:strCache>
            </c:strRef>
          </c:cat>
          <c:val>
            <c:numRef>
              <c:f>'COMPARACION ENTRE ALGORITMOS'!$L$25:$Q$25</c:f>
              <c:numCache>
                <c:formatCode>General</c:formatCode>
                <c:ptCount val="6"/>
                <c:pt idx="0">
                  <c:v>106613.26548420753</c:v>
                </c:pt>
                <c:pt idx="1">
                  <c:v>292.81399981030069</c:v>
                </c:pt>
                <c:pt idx="2">
                  <c:v>245.32078156122546</c:v>
                </c:pt>
                <c:pt idx="3">
                  <c:v>255.18694868633216</c:v>
                </c:pt>
                <c:pt idx="4">
                  <c:v>81515.060134686515</c:v>
                </c:pt>
                <c:pt idx="5">
                  <c:v>112116.20942805654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7CA-8491-3FFAFA5E9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50177647"/>
        <c:axId val="950173071"/>
        <c:axId val="0"/>
      </c:bar3DChart>
      <c:catAx>
        <c:axId val="95017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50173071"/>
        <c:crosses val="autoZero"/>
        <c:auto val="1"/>
        <c:lblAlgn val="ctr"/>
        <c:lblOffset val="100"/>
        <c:noMultiLvlLbl val="0"/>
      </c:catAx>
      <c:valAx>
        <c:axId val="950173071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501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BURBUJA</a:t>
            </a:r>
            <a:r>
              <a:rPr lang="es-UY" baseline="0"/>
              <a:t> - DATOS NORMALIZADOS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BURBUJA!$I$5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BURBUJA!$J$4:$L$4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BURBUJA!$J$5:$L$5</c:f>
              <c:numCache>
                <c:formatCode>General</c:formatCode>
                <c:ptCount val="3"/>
                <c:pt idx="0">
                  <c:v>1</c:v>
                </c:pt>
                <c:pt idx="1">
                  <c:v>77.761859147890547</c:v>
                </c:pt>
                <c:pt idx="2">
                  <c:v>7713.9908375327977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6-49D0-AAF2-ADA40C769153}"/>
            </c:ext>
          </c:extLst>
        </c:ser>
        <c:ser>
          <c:idx val="3"/>
          <c:order val="3"/>
          <c:tx>
            <c:strRef>
              <c:f>BURBUJA!$I$6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BURBUJA!$J$4:$L$4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BURBUJA!$J$6:$L$6</c:f>
              <c:numCache>
                <c:formatCode>General</c:formatCode>
                <c:ptCount val="3"/>
                <c:pt idx="0">
                  <c:v>1</c:v>
                </c:pt>
                <c:pt idx="1">
                  <c:v>95.014174832103933</c:v>
                </c:pt>
                <c:pt idx="2">
                  <c:v>9428.9991467576783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6-49D0-AAF2-ADA40C769153}"/>
            </c:ext>
          </c:extLst>
        </c:ser>
        <c:ser>
          <c:idx val="4"/>
          <c:order val="4"/>
          <c:tx>
            <c:strRef>
              <c:f>BURBUJA!$I$7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BURBUJA!$J$4:$L$4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BURBUJA!$J$7:$L$7</c:f>
              <c:numCache>
                <c:formatCode>General</c:formatCode>
                <c:ptCount val="3"/>
                <c:pt idx="0">
                  <c:v>1</c:v>
                </c:pt>
                <c:pt idx="1">
                  <c:v>107.00931591157698</c:v>
                </c:pt>
                <c:pt idx="2">
                  <c:v>13511.361301102283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6-49D0-AAF2-ADA40C76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78944"/>
        <c:axId val="260900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BURBUJA!$I$3</c15:sqref>
                        </c15:formulaRef>
                      </c:ext>
                    </c:extLst>
                    <c:strCache>
                      <c:ptCount val="1"/>
                      <c:pt idx="0">
                        <c:v>ORDEN INICIAL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BURBUJA!$J$4:$L$4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BURBUJA!$J$3:$L$3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06-49D0-AAF2-ADA40C7691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BURBUJA!$I$4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06-49D0-AAF2-ADA40C769153}"/>
                  </c:ext>
                </c:extLst>
              </c15:ser>
            </c15:filteredLineSeries>
          </c:ext>
        </c:extLst>
      </c:lineChart>
      <c:catAx>
        <c:axId val="260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900992"/>
        <c:crosses val="autoZero"/>
        <c:auto val="1"/>
        <c:lblAlgn val="ctr"/>
        <c:lblOffset val="100"/>
        <c:noMultiLvlLbl val="0"/>
      </c:catAx>
      <c:valAx>
        <c:axId val="2609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SELECCION DIRECTA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'SELECCION DIR.'!$I$5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'SELECCION DIR.'!$J$4:$L$4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'SELECCION DIR.'!$J$5:$L$5</c:f>
              <c:numCache>
                <c:formatCode>General</c:formatCode>
                <c:ptCount val="3"/>
                <c:pt idx="0">
                  <c:v>1</c:v>
                </c:pt>
                <c:pt idx="1">
                  <c:v>93.196638924455826</c:v>
                </c:pt>
                <c:pt idx="2">
                  <c:v>9296.8058258642759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0-41C4-9A4E-AB78F275F78F}"/>
            </c:ext>
          </c:extLst>
        </c:ser>
        <c:ser>
          <c:idx val="2"/>
          <c:order val="2"/>
          <c:tx>
            <c:strRef>
              <c:f>'SELECCION DIR.'!$I$6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'SELECCION DIR.'!$J$4:$L$4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'SELECCION DIR.'!$J$6:$L$6</c:f>
              <c:numCache>
                <c:formatCode>General</c:formatCode>
                <c:ptCount val="3"/>
                <c:pt idx="0">
                  <c:v>1</c:v>
                </c:pt>
                <c:pt idx="1">
                  <c:v>80.3710563607886</c:v>
                </c:pt>
                <c:pt idx="2">
                  <c:v>7904.5085398901128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0-41C4-9A4E-AB78F275F78F}"/>
            </c:ext>
          </c:extLst>
        </c:ser>
        <c:ser>
          <c:idx val="3"/>
          <c:order val="3"/>
          <c:tx>
            <c:strRef>
              <c:f>'SELECCION DIR.'!$I$7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'SELECCION DIR.'!$J$4:$L$4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'SELECCION DIR.'!$J$7:$L$7</c:f>
              <c:numCache>
                <c:formatCode>General</c:formatCode>
                <c:ptCount val="3"/>
                <c:pt idx="0">
                  <c:v>1</c:v>
                </c:pt>
                <c:pt idx="1">
                  <c:v>85.58266799733866</c:v>
                </c:pt>
                <c:pt idx="2">
                  <c:v>8107.5431913949878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0-41C4-9A4E-AB78F275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50656"/>
        <c:axId val="260861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'SELECCION DIR.'!$I$4</c15:sqref>
                        </c15:formulaRef>
                      </c:ext>
                    </c:extLst>
                    <c:strCache>
                      <c:ptCount val="1"/>
                      <c:pt idx="0">
                        <c:v>ORDEN INICIAL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'SELECCION DIR.'!$J$4:$L$4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'SELECCION DIR.'!$J$4:$L$4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A0-41C4-9A4E-AB78F275F78F}"/>
                  </c:ext>
                </c:extLst>
              </c15:ser>
            </c15:filteredLineSeries>
          </c:ext>
        </c:extLst>
      </c:lineChart>
      <c:catAx>
        <c:axId val="2608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61472"/>
        <c:crosses val="autoZero"/>
        <c:auto val="1"/>
        <c:lblAlgn val="ctr"/>
        <c:lblOffset val="100"/>
        <c:noMultiLvlLbl val="0"/>
      </c:catAx>
      <c:valAx>
        <c:axId val="2608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QUICKSORT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QUICKSORT!$I$5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QUICKSORT!$J$5:$L$5</c:f>
              <c:numCache>
                <c:formatCode>General</c:formatCode>
                <c:ptCount val="3"/>
                <c:pt idx="0">
                  <c:v>1</c:v>
                </c:pt>
                <c:pt idx="1">
                  <c:v>13.395711500974659</c:v>
                </c:pt>
                <c:pt idx="2">
                  <c:v>136.55516569200779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3-4B9B-85F5-2DD7EEE36153}"/>
            </c:ext>
          </c:extLst>
        </c:ser>
        <c:ser>
          <c:idx val="2"/>
          <c:order val="2"/>
          <c:tx>
            <c:strRef>
              <c:f>QUICKSORT!$I$6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QUICKSORT!$J$6:$L$6</c:f>
              <c:numCache>
                <c:formatCode>General</c:formatCode>
                <c:ptCount val="3"/>
                <c:pt idx="0">
                  <c:v>1</c:v>
                </c:pt>
                <c:pt idx="1">
                  <c:v>13.624320652173912</c:v>
                </c:pt>
                <c:pt idx="2">
                  <c:v>125.36854619565217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3-4B9B-85F5-2DD7EEE36153}"/>
            </c:ext>
          </c:extLst>
        </c:ser>
        <c:ser>
          <c:idx val="3"/>
          <c:order val="3"/>
          <c:tx>
            <c:strRef>
              <c:f>QUICKSORT!$I$7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QUICKSORT!$J$4:$L$4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QUICKSORT!$J$7:$L$7</c:f>
              <c:numCache>
                <c:formatCode>General</c:formatCode>
                <c:ptCount val="3"/>
                <c:pt idx="0">
                  <c:v>1</c:v>
                </c:pt>
                <c:pt idx="1">
                  <c:v>47.471535982814181</c:v>
                </c:pt>
                <c:pt idx="2">
                  <c:v>555.62126745435012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3-4B9B-85F5-2DD7EEE3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97248"/>
        <c:axId val="260904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QUICKSORT!$I$4</c15:sqref>
                        </c15:formulaRef>
                      </c:ext>
                    </c:extLst>
                    <c:strCache>
                      <c:ptCount val="1"/>
                      <c:pt idx="0">
                        <c:v>ORDEN INICIAL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QUICKSORT!$J$4:$L$4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QUICKSORT!$J$4:$L$4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E3-4B9B-85F5-2DD7EEE36153}"/>
                  </c:ext>
                </c:extLst>
              </c15:ser>
            </c15:filteredLineSeries>
          </c:ext>
        </c:extLst>
      </c:lineChart>
      <c:catAx>
        <c:axId val="2608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904320"/>
        <c:crosses val="autoZero"/>
        <c:auto val="1"/>
        <c:lblAlgn val="ctr"/>
        <c:lblOffset val="100"/>
        <c:noMultiLvlLbl val="0"/>
      </c:catAx>
      <c:valAx>
        <c:axId val="2609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HEAPSORT</a:t>
            </a:r>
            <a:r>
              <a:rPr lang="es-UY" baseline="0"/>
              <a:t> - DATOS NORMALIZADOS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HEAPSORT!$I$5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HEAPSORT!$J$3:$L$3</c:f>
              <c:strCache>
                <c:ptCount val="1"/>
                <c:pt idx="0">
                  <c:v>TAMAÑO DEL CONJUNTO</c:v>
                </c:pt>
              </c:strCache>
            </c:strRef>
          </c:cat>
          <c:val>
            <c:numRef>
              <c:f>HEAPSORT!$J$5:$L$5</c:f>
              <c:numCache>
                <c:formatCode>General</c:formatCode>
                <c:ptCount val="3"/>
                <c:pt idx="0">
                  <c:v>1</c:v>
                </c:pt>
                <c:pt idx="1">
                  <c:v>28.410810810810812</c:v>
                </c:pt>
                <c:pt idx="2">
                  <c:v>314.7636036036036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3-446E-A6F4-918C501C05AE}"/>
            </c:ext>
          </c:extLst>
        </c:ser>
        <c:ser>
          <c:idx val="2"/>
          <c:order val="2"/>
          <c:tx>
            <c:strRef>
              <c:f>HEAPSORT!$I$6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HEAPSORT!$J$3:$L$3</c:f>
              <c:strCache>
                <c:ptCount val="1"/>
                <c:pt idx="0">
                  <c:v>TAMAÑO DEL CONJUNTO</c:v>
                </c:pt>
              </c:strCache>
            </c:strRef>
          </c:cat>
          <c:val>
            <c:numRef>
              <c:f>HEAPSORT!$J$6:$L$6</c:f>
              <c:numCache>
                <c:formatCode>General</c:formatCode>
                <c:ptCount val="3"/>
                <c:pt idx="0">
                  <c:v>1</c:v>
                </c:pt>
                <c:pt idx="1">
                  <c:v>32.737943403746513</c:v>
                </c:pt>
                <c:pt idx="2">
                  <c:v>356.8447588680749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3-446E-A6F4-918C501C05AE}"/>
            </c:ext>
          </c:extLst>
        </c:ser>
        <c:ser>
          <c:idx val="3"/>
          <c:order val="3"/>
          <c:tx>
            <c:strRef>
              <c:f>HEAPSORT!$I$7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HEAPSORT!$J$3:$L$3</c:f>
              <c:strCache>
                <c:ptCount val="1"/>
                <c:pt idx="0">
                  <c:v>TAMAÑO DEL CONJUNTO</c:v>
                </c:pt>
              </c:strCache>
            </c:strRef>
          </c:cat>
          <c:val>
            <c:numRef>
              <c:f>HEAPSORT!$J$7:$L$7</c:f>
              <c:numCache>
                <c:formatCode>General</c:formatCode>
                <c:ptCount val="3"/>
                <c:pt idx="0">
                  <c:v>1</c:v>
                </c:pt>
                <c:pt idx="1">
                  <c:v>38.722089825847846</c:v>
                </c:pt>
                <c:pt idx="2">
                  <c:v>493.20549954170485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3-446E-A6F4-918C501C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76032"/>
        <c:axId val="260885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HEAPSORT!$I$4</c15:sqref>
                        </c15:formulaRef>
                      </c:ext>
                    </c:extLst>
                    <c:strCache>
                      <c:ptCount val="1"/>
                      <c:pt idx="0">
                        <c:v>ORDEN INICIAL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HEAPSORT!$J$3:$L$3</c15:sqref>
                        </c15:formulaRef>
                      </c:ext>
                    </c:extLst>
                    <c:strCache>
                      <c:ptCount val="1"/>
                      <c:pt idx="0">
                        <c:v>TAMAÑO DEL CONJUNTO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HEAPSORT!$J$4:$L$4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83-446E-A6F4-918C501C05AE}"/>
                  </c:ext>
                </c:extLst>
              </c15:ser>
            </c15:filteredLineSeries>
          </c:ext>
        </c:extLst>
      </c:lineChart>
      <c:catAx>
        <c:axId val="2608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85184"/>
        <c:crosses val="autoZero"/>
        <c:auto val="1"/>
        <c:lblAlgn val="ctr"/>
        <c:lblOffset val="100"/>
        <c:noMultiLvlLbl val="0"/>
      </c:catAx>
      <c:valAx>
        <c:axId val="2608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608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26</xdr:row>
      <xdr:rowOff>123824</xdr:rowOff>
    </xdr:from>
    <xdr:to>
      <xdr:col>6</xdr:col>
      <xdr:colOff>314325</xdr:colOff>
      <xdr:row>42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969E24-2FFD-F240-FB2A-C9B01F911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995361</xdr:colOff>
      <xdr:row>26</xdr:row>
      <xdr:rowOff>142875</xdr:rowOff>
    </xdr:from>
    <xdr:to>
      <xdr:col>14</xdr:col>
      <xdr:colOff>114299</xdr:colOff>
      <xdr:row>42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F052CC-8627-6A96-07F1-1F26F3672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842961</xdr:colOff>
      <xdr:row>43</xdr:row>
      <xdr:rowOff>19050</xdr:rowOff>
    </xdr:from>
    <xdr:to>
      <xdr:col>7</xdr:col>
      <xdr:colOff>333374</xdr:colOff>
      <xdr:row>58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5383A8-EB84-2A76-D847-F4B10D5B2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10</xdr:row>
      <xdr:rowOff>0</xdr:rowOff>
    </xdr:from>
    <xdr:to>
      <xdr:col>12</xdr:col>
      <xdr:colOff>485775</xdr:colOff>
      <xdr:row>27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FA246B-8E37-AF68-8D55-FAB6267A9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8</xdr:row>
      <xdr:rowOff>66675</xdr:rowOff>
    </xdr:from>
    <xdr:to>
      <xdr:col>14</xdr:col>
      <xdr:colOff>438150</xdr:colOff>
      <xdr:row>27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68273-6292-32E6-EFF9-2D4844500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9</xdr:row>
      <xdr:rowOff>66674</xdr:rowOff>
    </xdr:from>
    <xdr:to>
      <xdr:col>14</xdr:col>
      <xdr:colOff>323850</xdr:colOff>
      <xdr:row>27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B3F904-015E-4931-0175-6078E40EC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328611</xdr:colOff>
      <xdr:row>8</xdr:row>
      <xdr:rowOff>76199</xdr:rowOff>
    </xdr:from>
    <xdr:to>
      <xdr:col>15</xdr:col>
      <xdr:colOff>152399</xdr:colOff>
      <xdr:row>28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B2BC0-B0AD-5AAC-3A68-6B3571428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topLeftCell="A23" workbookViewId="0">
      <selection activeCell="L51" sqref="L51"/>
    </sheetView>
  </sheetViews>
  <sheetFormatPr baseColWidth="10" defaultColWidth="9.140625" defaultRowHeight="15" x14ac:dyDescent="0.25"/>
  <cols>
    <col min="1" max="1" width="30" customWidth="1"/>
    <col min="2" max="4" width="13" customWidth="1"/>
    <col min="5" max="5" width="11.85546875" customWidth="1"/>
    <col min="6" max="6" width="13.5703125" bestFit="1" customWidth="1"/>
    <col min="7" max="7" width="22.140625" bestFit="1" customWidth="1"/>
    <col min="11" max="11" width="34.5703125" customWidth="1"/>
    <col min="12" max="15" width="12.28515625" customWidth="1"/>
    <col min="16" max="16" width="13.5703125" bestFit="1" customWidth="1"/>
    <col min="17" max="17" width="22.140625" bestFit="1" customWidth="1"/>
  </cols>
  <sheetData>
    <row r="1" spans="1:17" ht="24" thickBot="1" x14ac:dyDescent="0.4">
      <c r="A1" s="1" t="s">
        <v>12</v>
      </c>
    </row>
    <row r="2" spans="1:17" ht="23.25" x14ac:dyDescent="0.35">
      <c r="A2" s="53" t="s">
        <v>20</v>
      </c>
      <c r="B2" s="54"/>
      <c r="C2" s="54"/>
      <c r="D2" s="54"/>
      <c r="E2" s="54"/>
      <c r="F2" s="43"/>
      <c r="G2" s="43"/>
      <c r="H2" s="27"/>
      <c r="K2" s="53" t="s">
        <v>22</v>
      </c>
      <c r="L2" s="54"/>
      <c r="M2" s="54"/>
      <c r="N2" s="54"/>
      <c r="O2" s="54"/>
      <c r="P2" s="68"/>
      <c r="Q2" s="68"/>
    </row>
    <row r="3" spans="1:17" ht="15.75" thickBot="1" x14ac:dyDescent="0.3">
      <c r="A3" s="22"/>
      <c r="B3" s="23"/>
      <c r="C3" s="23"/>
      <c r="D3" s="23"/>
      <c r="E3" s="23"/>
      <c r="F3" s="23"/>
      <c r="G3" s="23"/>
      <c r="H3" s="24"/>
      <c r="K3" s="22"/>
      <c r="L3" s="23"/>
      <c r="M3" s="23"/>
      <c r="N3" s="23"/>
      <c r="O3" s="23"/>
      <c r="P3" s="23"/>
      <c r="Q3" s="23"/>
    </row>
    <row r="4" spans="1:17" ht="21.75" thickBot="1" x14ac:dyDescent="0.4">
      <c r="A4" s="16" t="s">
        <v>7</v>
      </c>
      <c r="B4" s="55">
        <v>300</v>
      </c>
      <c r="C4" s="56"/>
      <c r="D4" s="56"/>
      <c r="E4" s="57"/>
      <c r="F4" s="45"/>
      <c r="G4" s="45"/>
      <c r="H4" s="28"/>
      <c r="I4" s="110"/>
      <c r="K4" s="16" t="s">
        <v>7</v>
      </c>
      <c r="L4" s="55">
        <v>300</v>
      </c>
      <c r="M4" s="56"/>
      <c r="N4" s="56"/>
      <c r="O4" s="57"/>
      <c r="P4" s="44"/>
      <c r="Q4" s="45"/>
    </row>
    <row r="5" spans="1:17" ht="19.5" thickBot="1" x14ac:dyDescent="0.35">
      <c r="A5" s="15"/>
      <c r="B5" s="50" t="s">
        <v>8</v>
      </c>
      <c r="C5" s="51"/>
      <c r="D5" s="51"/>
      <c r="E5" s="52"/>
      <c r="F5" s="42"/>
      <c r="G5" s="42"/>
      <c r="H5" s="38"/>
      <c r="L5" s="50" t="s">
        <v>8</v>
      </c>
      <c r="M5" s="51"/>
      <c r="N5" s="51"/>
      <c r="O5" s="52"/>
      <c r="P5" s="76"/>
      <c r="Q5" s="105"/>
    </row>
    <row r="6" spans="1:17" ht="19.5" thickBot="1" x14ac:dyDescent="0.35">
      <c r="A6" s="25" t="s">
        <v>11</v>
      </c>
      <c r="B6" s="89" t="s">
        <v>9</v>
      </c>
      <c r="C6" s="90" t="s">
        <v>15</v>
      </c>
      <c r="D6" s="90" t="s">
        <v>10</v>
      </c>
      <c r="E6" s="91" t="s">
        <v>14</v>
      </c>
      <c r="F6" s="85" t="s">
        <v>25</v>
      </c>
      <c r="G6" s="82" t="s">
        <v>26</v>
      </c>
      <c r="H6" s="87" t="s">
        <v>21</v>
      </c>
      <c r="K6" s="25" t="s">
        <v>11</v>
      </c>
      <c r="L6" s="41" t="s">
        <v>9</v>
      </c>
      <c r="M6" s="85" t="s">
        <v>15</v>
      </c>
      <c r="N6" s="95" t="s">
        <v>10</v>
      </c>
      <c r="O6" s="91" t="s">
        <v>14</v>
      </c>
      <c r="P6" s="85" t="s">
        <v>25</v>
      </c>
      <c r="Q6" s="75" t="s">
        <v>26</v>
      </c>
    </row>
    <row r="7" spans="1:17" x14ac:dyDescent="0.25">
      <c r="A7" s="26" t="s">
        <v>0</v>
      </c>
      <c r="B7" s="88">
        <f>BURBUJA!C5</f>
        <v>24011</v>
      </c>
      <c r="C7" s="3">
        <f>'SELECCION DIR.'!C5</f>
        <v>31240</v>
      </c>
      <c r="D7" s="3">
        <f>QUICKSORT!C5</f>
        <v>2565</v>
      </c>
      <c r="E7" s="35">
        <f>HEAPSORT!C5</f>
        <v>5550</v>
      </c>
      <c r="F7" s="92">
        <f>SHAKERSORT!C5</f>
        <v>63</v>
      </c>
      <c r="G7" s="67">
        <f>BURBUJAMEJORADO!C5</f>
        <v>170</v>
      </c>
      <c r="H7" s="86"/>
      <c r="K7" s="26" t="s">
        <v>0</v>
      </c>
      <c r="L7" s="88">
        <f>B7/$H$9</f>
        <v>381.12698412698415</v>
      </c>
      <c r="M7" s="96">
        <f t="shared" ref="M7:M9" si="0">C7/$H$9</f>
        <v>495.87301587301585</v>
      </c>
      <c r="N7" s="70">
        <f>D7/$H$9</f>
        <v>40.714285714285715</v>
      </c>
      <c r="O7" s="93">
        <f t="shared" ref="O7:O9" si="1">E7/$H$9</f>
        <v>88.095238095238102</v>
      </c>
      <c r="P7" s="106">
        <f>F7/H9 + 0.1</f>
        <v>1.1000000000000001</v>
      </c>
      <c r="Q7" s="24">
        <f>G7/H9</f>
        <v>2.6984126984126986</v>
      </c>
    </row>
    <row r="8" spans="1:17" x14ac:dyDescent="0.25">
      <c r="A8" s="26" t="s">
        <v>5</v>
      </c>
      <c r="B8" s="32">
        <f>BURBUJA!C6</f>
        <v>36332</v>
      </c>
      <c r="C8" s="2">
        <f>'SELECCION DIR.'!C6</f>
        <v>40223</v>
      </c>
      <c r="D8" s="2">
        <f>QUICKSORT!C6</f>
        <v>2944</v>
      </c>
      <c r="E8" s="2">
        <f>HEAPSORT!C6</f>
        <v>5018</v>
      </c>
      <c r="F8" s="109">
        <f>SHAKERSORT!C6</f>
        <v>56710</v>
      </c>
      <c r="G8" s="66">
        <f>BURBUJAMEJORADO!C6</f>
        <v>40322</v>
      </c>
      <c r="H8" s="36"/>
      <c r="K8" s="26" t="s">
        <v>5</v>
      </c>
      <c r="L8" s="32">
        <f t="shared" ref="L8:L9" si="2">B8/$H$9</f>
        <v>576.69841269841265</v>
      </c>
      <c r="M8" s="32">
        <f t="shared" si="0"/>
        <v>638.46031746031747</v>
      </c>
      <c r="N8" s="32">
        <f t="shared" ref="N8:N9" si="3">D8/$H$9</f>
        <v>46.730158730158728</v>
      </c>
      <c r="O8" s="94">
        <f t="shared" si="1"/>
        <v>79.650793650793645</v>
      </c>
      <c r="P8" s="106">
        <f>F8/H9</f>
        <v>900.15873015873012</v>
      </c>
      <c r="Q8" s="24">
        <f>G8/H9</f>
        <v>640.03174603174602</v>
      </c>
    </row>
    <row r="9" spans="1:17" ht="15.75" thickBot="1" x14ac:dyDescent="0.3">
      <c r="A9" s="26" t="s">
        <v>1</v>
      </c>
      <c r="B9" s="33">
        <f>BURBUJA!C7</f>
        <v>83191</v>
      </c>
      <c r="C9" s="4">
        <f>'SELECCION DIR.'!C7</f>
        <v>36072</v>
      </c>
      <c r="D9" s="4">
        <f>QUICKSORT!C7</f>
        <v>4655</v>
      </c>
      <c r="E9" s="4">
        <f>HEAPSORT!C7</f>
        <v>5455</v>
      </c>
      <c r="F9" s="4">
        <f>SHAKERSORT!C7</f>
        <v>58379</v>
      </c>
      <c r="G9" s="72">
        <f>BURBUJAMEJORADO!C7</f>
        <v>88562</v>
      </c>
      <c r="H9" s="73">
        <f>MIN(B7:G9)</f>
        <v>63</v>
      </c>
      <c r="K9" s="26" t="s">
        <v>1</v>
      </c>
      <c r="L9" s="33">
        <f t="shared" si="2"/>
        <v>1320.4920634920634</v>
      </c>
      <c r="M9" s="33">
        <f t="shared" si="0"/>
        <v>572.57142857142856</v>
      </c>
      <c r="N9" s="33">
        <f t="shared" si="3"/>
        <v>73.888888888888886</v>
      </c>
      <c r="O9" s="71">
        <f t="shared" si="1"/>
        <v>86.587301587301582</v>
      </c>
      <c r="P9" s="107">
        <f>F9/H9</f>
        <v>926.65079365079362</v>
      </c>
      <c r="Q9" s="74">
        <f>G9/H9</f>
        <v>1405.7460317460318</v>
      </c>
    </row>
    <row r="10" spans="1:17" x14ac:dyDescent="0.25">
      <c r="A10" s="22"/>
      <c r="B10" s="23"/>
      <c r="C10" s="23"/>
      <c r="D10" s="23"/>
      <c r="E10" s="23"/>
      <c r="F10" s="23"/>
      <c r="G10" s="23"/>
      <c r="H10" s="24"/>
      <c r="K10" s="22"/>
      <c r="L10" s="23"/>
      <c r="M10" s="23"/>
      <c r="N10" s="23"/>
      <c r="O10" s="23"/>
      <c r="P10" s="23"/>
      <c r="Q10" s="23"/>
    </row>
    <row r="11" spans="1:17" ht="15.75" thickBot="1" x14ac:dyDescent="0.3">
      <c r="A11" s="22"/>
      <c r="B11" s="23"/>
      <c r="C11" s="23"/>
      <c r="D11" s="23"/>
      <c r="E11" s="23"/>
      <c r="F11" s="23"/>
      <c r="G11" s="23"/>
      <c r="H11" s="24"/>
      <c r="K11" s="22"/>
      <c r="L11" s="23"/>
      <c r="M11" s="23"/>
      <c r="N11" s="23"/>
      <c r="O11" s="23"/>
      <c r="P11" s="23"/>
      <c r="Q11" s="23"/>
    </row>
    <row r="12" spans="1:17" ht="21.75" thickBot="1" x14ac:dyDescent="0.4">
      <c r="A12" s="17" t="s">
        <v>7</v>
      </c>
      <c r="B12" s="58">
        <v>3000</v>
      </c>
      <c r="C12" s="59"/>
      <c r="D12" s="59"/>
      <c r="E12" s="60"/>
      <c r="F12" s="46"/>
      <c r="G12" s="46"/>
      <c r="H12" s="29"/>
      <c r="K12" s="17" t="s">
        <v>7</v>
      </c>
      <c r="L12" s="58">
        <v>3000</v>
      </c>
      <c r="M12" s="59"/>
      <c r="N12" s="59"/>
      <c r="O12" s="59"/>
      <c r="P12" s="79"/>
      <c r="Q12" s="80"/>
    </row>
    <row r="13" spans="1:17" ht="19.5" thickBot="1" x14ac:dyDescent="0.35">
      <c r="A13" s="15"/>
      <c r="B13" s="50" t="s">
        <v>8</v>
      </c>
      <c r="C13" s="51"/>
      <c r="D13" s="51"/>
      <c r="E13" s="52"/>
      <c r="F13" s="42"/>
      <c r="G13" s="42"/>
      <c r="H13" s="38"/>
      <c r="L13" s="50" t="s">
        <v>8</v>
      </c>
      <c r="M13" s="51"/>
      <c r="N13" s="51"/>
      <c r="O13" s="77"/>
      <c r="P13" s="76"/>
      <c r="Q13" s="105"/>
    </row>
    <row r="14" spans="1:17" ht="19.5" thickBot="1" x14ac:dyDescent="0.35">
      <c r="A14" s="25" t="s">
        <v>11</v>
      </c>
      <c r="B14" s="21" t="s">
        <v>9</v>
      </c>
      <c r="C14" s="19" t="s">
        <v>15</v>
      </c>
      <c r="D14" s="19" t="s">
        <v>10</v>
      </c>
      <c r="E14" s="20" t="s">
        <v>14</v>
      </c>
      <c r="F14" s="85" t="s">
        <v>25</v>
      </c>
      <c r="G14" s="82" t="s">
        <v>26</v>
      </c>
      <c r="H14" s="38" t="s">
        <v>21</v>
      </c>
      <c r="K14" s="25" t="s">
        <v>11</v>
      </c>
      <c r="L14" s="41" t="s">
        <v>9</v>
      </c>
      <c r="M14" s="41" t="s">
        <v>15</v>
      </c>
      <c r="N14" s="41" t="s">
        <v>10</v>
      </c>
      <c r="O14" s="85" t="s">
        <v>14</v>
      </c>
      <c r="P14" s="41" t="s">
        <v>25</v>
      </c>
      <c r="Q14" s="85" t="s">
        <v>26</v>
      </c>
    </row>
    <row r="15" spans="1:17" x14ac:dyDescent="0.25">
      <c r="A15" s="26" t="s">
        <v>0</v>
      </c>
      <c r="B15" s="34">
        <f>BURBUJA!D5</f>
        <v>1867140</v>
      </c>
      <c r="C15" s="35">
        <f>'SELECCION DIR.'!D5</f>
        <v>2911463</v>
      </c>
      <c r="D15" s="35">
        <f>QUICKSORT!E5</f>
        <v>350264</v>
      </c>
      <c r="E15" s="35">
        <f>HEAPSORT!D5</f>
        <v>157680</v>
      </c>
      <c r="F15" s="35">
        <f>SHAKERSORT!D5</f>
        <v>871</v>
      </c>
      <c r="G15" s="67">
        <f>BURBUJAMEJORADO!D5</f>
        <v>1583</v>
      </c>
      <c r="H15" s="86"/>
      <c r="K15" s="26" t="s">
        <v>0</v>
      </c>
      <c r="L15" s="88">
        <f>B15/$H$17</f>
        <v>2143.6739380022964</v>
      </c>
      <c r="M15" s="88">
        <f t="shared" ref="M15:M17" si="4">C15/$H$17</f>
        <v>3342.6670493685419</v>
      </c>
      <c r="N15" s="88">
        <f t="shared" ref="N15:N17" si="5">D15/$H$17</f>
        <v>402.14006888633753</v>
      </c>
      <c r="O15" s="93">
        <f>E15/$H$17</f>
        <v>181.0332950631458</v>
      </c>
      <c r="P15" s="27">
        <f>F15/H17 + 0.1</f>
        <v>1.1000000000000001</v>
      </c>
      <c r="Q15" s="24">
        <f>G15/H17</f>
        <v>1.8174512055109071</v>
      </c>
    </row>
    <row r="16" spans="1:17" x14ac:dyDescent="0.25">
      <c r="A16" s="26" t="s">
        <v>5</v>
      </c>
      <c r="B16" s="32">
        <f>BURBUJA!D6</f>
        <v>3452055</v>
      </c>
      <c r="C16" s="2">
        <f>'SELECCION DIR.'!D6</f>
        <v>3232765</v>
      </c>
      <c r="D16" s="2">
        <f>QUICKSORT!E6</f>
        <v>369085</v>
      </c>
      <c r="E16" s="2">
        <f>HEAPSORT!D6</f>
        <v>164279</v>
      </c>
      <c r="F16" s="2">
        <f>SHAKERSORT!D6</f>
        <v>5778182</v>
      </c>
      <c r="G16" s="66">
        <f>BURBUJAMEJORADO!D6</f>
        <v>3305727</v>
      </c>
      <c r="H16" s="36"/>
      <c r="K16" s="26" t="s">
        <v>5</v>
      </c>
      <c r="L16" s="32">
        <f t="shared" ref="L16:L17" si="6">B16/$H$17</f>
        <v>3963.3237657864524</v>
      </c>
      <c r="M16" s="32">
        <f t="shared" si="4"/>
        <v>3711.5556831228473</v>
      </c>
      <c r="N16" s="32">
        <f t="shared" si="5"/>
        <v>423.74856486796784</v>
      </c>
      <c r="O16" s="94">
        <f t="shared" ref="O16:O17" si="7">E16/$H$17</f>
        <v>188.60964408725602</v>
      </c>
      <c r="P16" s="24">
        <f>F16/H17</f>
        <v>6633.9632606199766</v>
      </c>
      <c r="Q16" s="24">
        <f>G16/H17</f>
        <v>3795.3237657864524</v>
      </c>
    </row>
    <row r="17" spans="1:17" ht="15.75" thickBot="1" x14ac:dyDescent="0.3">
      <c r="A17" s="26" t="s">
        <v>1</v>
      </c>
      <c r="B17" s="33">
        <f>BURBUJA!D7</f>
        <v>8902212</v>
      </c>
      <c r="C17" s="4">
        <f>'SELECCION DIR.'!D7</f>
        <v>3087138</v>
      </c>
      <c r="D17" s="4">
        <f>QUICKSORT!E7</f>
        <v>2586417</v>
      </c>
      <c r="E17" s="4">
        <f>HEAPSORT!D7</f>
        <v>211229</v>
      </c>
      <c r="F17" s="4">
        <f>SHAKERSORT!D7</f>
        <v>7456739</v>
      </c>
      <c r="G17" s="72">
        <f>BURBUJAMEJORADO!D7</f>
        <v>9016222</v>
      </c>
      <c r="H17" s="36">
        <f>MIN(B15:G17)</f>
        <v>871</v>
      </c>
      <c r="K17" s="26" t="s">
        <v>1</v>
      </c>
      <c r="L17" s="33">
        <f t="shared" si="6"/>
        <v>10220.679678530425</v>
      </c>
      <c r="M17" s="33">
        <f t="shared" si="4"/>
        <v>3544.3605051664754</v>
      </c>
      <c r="N17" s="33">
        <f t="shared" si="5"/>
        <v>2969.4799081515498</v>
      </c>
      <c r="O17" s="71">
        <f t="shared" si="7"/>
        <v>242.51320321469575</v>
      </c>
      <c r="P17" s="74">
        <f>F17/H17</f>
        <v>8561.1239954075772</v>
      </c>
      <c r="Q17" s="74">
        <f>G17/H17</f>
        <v>10351.575200918485</v>
      </c>
    </row>
    <row r="18" spans="1:17" x14ac:dyDescent="0.25">
      <c r="A18" s="22"/>
      <c r="B18" s="23"/>
      <c r="C18" s="23"/>
      <c r="D18" s="23"/>
      <c r="E18" s="23"/>
      <c r="F18" s="23"/>
      <c r="G18" s="23"/>
      <c r="H18" s="24"/>
      <c r="K18" s="22"/>
      <c r="L18" s="23"/>
      <c r="M18" s="23"/>
      <c r="N18" s="23"/>
      <c r="O18" s="23"/>
      <c r="P18" s="23"/>
      <c r="Q18" s="23"/>
    </row>
    <row r="19" spans="1:17" ht="15.75" thickBot="1" x14ac:dyDescent="0.3">
      <c r="A19" s="22"/>
      <c r="B19" s="23"/>
      <c r="C19" s="23"/>
      <c r="D19" s="23"/>
      <c r="E19" s="23"/>
      <c r="F19" s="23"/>
      <c r="G19" s="23"/>
      <c r="H19" s="24"/>
      <c r="K19" s="22"/>
      <c r="L19" s="23"/>
      <c r="M19" s="23"/>
      <c r="N19" s="23"/>
      <c r="O19" s="23"/>
      <c r="P19" s="23"/>
      <c r="Q19" s="23"/>
    </row>
    <row r="20" spans="1:17" ht="21.75" thickBot="1" x14ac:dyDescent="0.4">
      <c r="A20" s="18" t="s">
        <v>7</v>
      </c>
      <c r="B20" s="47">
        <v>30000</v>
      </c>
      <c r="C20" s="48"/>
      <c r="D20" s="48"/>
      <c r="E20" s="49"/>
      <c r="F20" s="40"/>
      <c r="G20" s="40"/>
      <c r="H20" s="30"/>
      <c r="K20" s="18" t="s">
        <v>7</v>
      </c>
      <c r="L20" s="47">
        <v>30000</v>
      </c>
      <c r="M20" s="48"/>
      <c r="N20" s="48"/>
      <c r="O20" s="48"/>
      <c r="P20" s="83"/>
      <c r="Q20" s="84"/>
    </row>
    <row r="21" spans="1:17" ht="19.5" thickBot="1" x14ac:dyDescent="0.35">
      <c r="A21" s="15"/>
      <c r="B21" s="50" t="s">
        <v>8</v>
      </c>
      <c r="C21" s="51"/>
      <c r="D21" s="51"/>
      <c r="E21" s="52"/>
      <c r="F21" s="42"/>
      <c r="G21" s="42"/>
      <c r="H21" s="38"/>
      <c r="L21" s="50" t="s">
        <v>8</v>
      </c>
      <c r="M21" s="51"/>
      <c r="N21" s="51"/>
      <c r="O21" s="77"/>
      <c r="P21" s="76"/>
      <c r="Q21" s="42"/>
    </row>
    <row r="22" spans="1:17" ht="19.5" thickBot="1" x14ac:dyDescent="0.35">
      <c r="A22" s="25" t="s">
        <v>11</v>
      </c>
      <c r="B22" s="104" t="s">
        <v>9</v>
      </c>
      <c r="C22" s="102" t="s">
        <v>15</v>
      </c>
      <c r="D22" s="102" t="s">
        <v>10</v>
      </c>
      <c r="E22" s="102" t="s">
        <v>14</v>
      </c>
      <c r="F22" s="82" t="s">
        <v>25</v>
      </c>
      <c r="G22" s="82" t="s">
        <v>26</v>
      </c>
      <c r="H22" s="37" t="s">
        <v>21</v>
      </c>
      <c r="K22" s="25" t="s">
        <v>11</v>
      </c>
      <c r="L22" s="81" t="s">
        <v>9</v>
      </c>
      <c r="M22" s="97" t="s">
        <v>15</v>
      </c>
      <c r="N22" s="97" t="s">
        <v>10</v>
      </c>
      <c r="O22" s="69" t="s">
        <v>14</v>
      </c>
      <c r="P22" s="85" t="s">
        <v>25</v>
      </c>
      <c r="Q22" s="75" t="s">
        <v>26</v>
      </c>
    </row>
    <row r="23" spans="1:17" x14ac:dyDescent="0.25">
      <c r="A23" s="26" t="s">
        <v>0</v>
      </c>
      <c r="B23" s="93">
        <f>BURBUJA!E5</f>
        <v>185220634</v>
      </c>
      <c r="C23" s="103">
        <f>'SELECCION DIR.'!D5</f>
        <v>2911463</v>
      </c>
      <c r="D23" s="103">
        <f>QUICKSORT!E5</f>
        <v>350264</v>
      </c>
      <c r="E23" s="103">
        <f>HEAPSORT!E5</f>
        <v>1746938</v>
      </c>
      <c r="F23" s="99">
        <f>SHAKERSORT!E5</f>
        <v>10543</v>
      </c>
      <c r="G23" s="67">
        <f>BURBUJAMEJORADO!E5</f>
        <v>17704</v>
      </c>
      <c r="H23" s="36"/>
      <c r="K23" s="26" t="s">
        <v>0</v>
      </c>
      <c r="L23" s="32">
        <f>B23/$H$25</f>
        <v>17568.114768092571</v>
      </c>
      <c r="M23" s="32">
        <f t="shared" ref="M23:M25" si="8">C23/$H$25</f>
        <v>276.15128521293747</v>
      </c>
      <c r="N23" s="32">
        <f>D23/$H$25</f>
        <v>33.222422460400267</v>
      </c>
      <c r="O23" s="78">
        <f t="shared" ref="O23:O25" si="9">E23/$H$25</f>
        <v>165.69648107749217</v>
      </c>
      <c r="P23" s="108">
        <f>F23/H25 + 0.1</f>
        <v>1.1000000000000001</v>
      </c>
      <c r="Q23" s="24">
        <f>G23/H25</f>
        <v>1.6792184387745424</v>
      </c>
    </row>
    <row r="24" spans="1:17" x14ac:dyDescent="0.25">
      <c r="A24" s="26" t="s">
        <v>5</v>
      </c>
      <c r="B24" s="94">
        <f>BURBUJA!E6</f>
        <v>342574397</v>
      </c>
      <c r="C24" s="66">
        <f>'SELECCION DIR.'!D6</f>
        <v>3232765</v>
      </c>
      <c r="D24" s="66">
        <f>QUICKSORT!E6</f>
        <v>369085</v>
      </c>
      <c r="E24" s="66">
        <f>HEAPSORT!E6</f>
        <v>1790647</v>
      </c>
      <c r="F24" s="100">
        <f>SHAKERSORT!E6</f>
        <v>584186794</v>
      </c>
      <c r="G24" s="66">
        <f>BURBUJAMEJORADO!E6</f>
        <v>330449160</v>
      </c>
      <c r="H24" s="36"/>
      <c r="K24" s="26" t="s">
        <v>5</v>
      </c>
      <c r="L24" s="32">
        <f t="shared" ref="L24:L25" si="10">B24/$H$25</f>
        <v>32493.066205064973</v>
      </c>
      <c r="M24" s="32">
        <f t="shared" si="8"/>
        <v>306.62667172531536</v>
      </c>
      <c r="N24" s="32">
        <f t="shared" ref="N24:N25" si="11">D24/$H$25</f>
        <v>35.007587973062698</v>
      </c>
      <c r="O24" s="78">
        <f t="shared" si="9"/>
        <v>169.84226500995922</v>
      </c>
      <c r="P24" s="106">
        <f>F24/H25</f>
        <v>55409.920705681492</v>
      </c>
      <c r="Q24" s="24">
        <f>G24/H25</f>
        <v>31342.991558379967</v>
      </c>
    </row>
    <row r="25" spans="1:17" ht="15.75" thickBot="1" x14ac:dyDescent="0.3">
      <c r="A25" s="31" t="s">
        <v>1</v>
      </c>
      <c r="B25" s="71">
        <f>BURBUJA!E7</f>
        <v>1124023658</v>
      </c>
      <c r="C25" s="72">
        <f>'SELECCION DIR.'!D7</f>
        <v>3087138</v>
      </c>
      <c r="D25" s="72">
        <f>QUICKSORT!E7</f>
        <v>2586417</v>
      </c>
      <c r="E25" s="72">
        <f>HEAPSORT!E7</f>
        <v>2690436</v>
      </c>
      <c r="F25" s="101">
        <f>SHAKERSORT!E7</f>
        <v>859413279</v>
      </c>
      <c r="G25" s="72">
        <f>BURBUJAMEJORADO!E7</f>
        <v>1182041196</v>
      </c>
      <c r="H25" s="73">
        <f>MIN(B23:G25)</f>
        <v>10543</v>
      </c>
      <c r="K25" s="31" t="s">
        <v>1</v>
      </c>
      <c r="L25" s="33">
        <f t="shared" si="10"/>
        <v>106613.26548420753</v>
      </c>
      <c r="M25" s="33">
        <f t="shared" si="8"/>
        <v>292.81399981030069</v>
      </c>
      <c r="N25" s="33">
        <f t="shared" si="11"/>
        <v>245.32078156122546</v>
      </c>
      <c r="O25" s="98">
        <f t="shared" si="9"/>
        <v>255.18694868633216</v>
      </c>
      <c r="P25" s="107">
        <f>F25/H25</f>
        <v>81515.060134686515</v>
      </c>
      <c r="Q25" s="74">
        <f>G25/H25</f>
        <v>112116.20942805654</v>
      </c>
    </row>
  </sheetData>
  <mergeCells count="14">
    <mergeCell ref="L20:O20"/>
    <mergeCell ref="L21:O21"/>
    <mergeCell ref="A2:E2"/>
    <mergeCell ref="B4:E4"/>
    <mergeCell ref="B5:E5"/>
    <mergeCell ref="B13:E13"/>
    <mergeCell ref="B21:E21"/>
    <mergeCell ref="B12:E12"/>
    <mergeCell ref="B20:E20"/>
    <mergeCell ref="K2:O2"/>
    <mergeCell ref="L4:O4"/>
    <mergeCell ref="L5:O5"/>
    <mergeCell ref="L12:O12"/>
    <mergeCell ref="L13:O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5550-70E4-4ABD-8036-C5426FD36E2C}">
  <dimension ref="A1:L8"/>
  <sheetViews>
    <sheetView workbookViewId="0">
      <selection activeCell="E6" sqref="E6"/>
    </sheetView>
  </sheetViews>
  <sheetFormatPr baseColWidth="10" defaultRowHeight="15" x14ac:dyDescent="0.25"/>
  <cols>
    <col min="2" max="2" width="28.5703125" bestFit="1" customWidth="1"/>
    <col min="9" max="9" width="28.5703125" bestFit="1" customWidth="1"/>
  </cols>
  <sheetData>
    <row r="1" spans="1:12" ht="23.25" x14ac:dyDescent="0.35">
      <c r="A1" s="1" t="s">
        <v>23</v>
      </c>
      <c r="B1" s="1"/>
      <c r="C1" s="1"/>
      <c r="D1" s="1"/>
    </row>
    <row r="2" spans="1:12" ht="15.75" thickBot="1" x14ac:dyDescent="0.3">
      <c r="B2" s="64" t="s">
        <v>17</v>
      </c>
      <c r="C2" s="64"/>
      <c r="D2" s="64"/>
      <c r="E2" s="64"/>
      <c r="I2" s="64" t="s">
        <v>18</v>
      </c>
      <c r="J2" s="64"/>
      <c r="K2" s="64"/>
      <c r="L2" s="64"/>
    </row>
    <row r="3" spans="1:12" x14ac:dyDescent="0.25">
      <c r="B3" s="6"/>
      <c r="C3" s="61" t="s">
        <v>2</v>
      </c>
      <c r="D3" s="62"/>
      <c r="E3" s="63"/>
      <c r="I3" s="9" t="s">
        <v>3</v>
      </c>
      <c r="J3" s="61" t="s">
        <v>2</v>
      </c>
      <c r="K3" s="62"/>
      <c r="L3" s="63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63</v>
      </c>
      <c r="D5" s="3">
        <v>871</v>
      </c>
      <c r="E5" s="7">
        <v>10543</v>
      </c>
      <c r="F5">
        <f>MIN(C5:E5)</f>
        <v>63</v>
      </c>
      <c r="I5" s="13" t="s">
        <v>0</v>
      </c>
      <c r="J5" s="3">
        <f>C5/$F5</f>
        <v>1</v>
      </c>
      <c r="K5" s="3">
        <f t="shared" ref="K5:L7" si="0">D5/$F5</f>
        <v>13.825396825396826</v>
      </c>
      <c r="L5" s="3">
        <f t="shared" si="0"/>
        <v>167.34920634920636</v>
      </c>
    </row>
    <row r="6" spans="1:12" x14ac:dyDescent="0.25">
      <c r="B6" s="13" t="s">
        <v>5</v>
      </c>
      <c r="C6" s="2">
        <v>56710</v>
      </c>
      <c r="D6" s="2">
        <v>5778182</v>
      </c>
      <c r="E6" s="8">
        <v>584186794</v>
      </c>
      <c r="F6">
        <f t="shared" ref="F6:F7" si="1">MIN(C6:E6)</f>
        <v>56710</v>
      </c>
      <c r="I6" s="13" t="s">
        <v>5</v>
      </c>
      <c r="J6" s="3">
        <f>C6/$F6</f>
        <v>1</v>
      </c>
      <c r="K6" s="3">
        <f t="shared" si="0"/>
        <v>101.89000176335743</v>
      </c>
      <c r="L6" s="3">
        <f t="shared" si="0"/>
        <v>10301.301251983778</v>
      </c>
    </row>
    <row r="7" spans="1:12" ht="15.75" thickBot="1" x14ac:dyDescent="0.3">
      <c r="B7" s="14" t="s">
        <v>1</v>
      </c>
      <c r="C7" s="4">
        <v>58379</v>
      </c>
      <c r="D7" s="4">
        <v>7456739</v>
      </c>
      <c r="E7" s="5">
        <v>859413279</v>
      </c>
      <c r="F7">
        <f t="shared" si="1"/>
        <v>58379</v>
      </c>
      <c r="I7" s="14" t="s">
        <v>1</v>
      </c>
      <c r="J7" s="3">
        <f t="shared" ref="J7" si="2">C7/$F7</f>
        <v>1</v>
      </c>
      <c r="K7" s="3">
        <f t="shared" si="0"/>
        <v>127.72981722879803</v>
      </c>
      <c r="L7" s="3">
        <f t="shared" si="0"/>
        <v>14721.274413744668</v>
      </c>
    </row>
    <row r="8" spans="1:12" x14ac:dyDescent="0.25">
      <c r="B8" t="s">
        <v>19</v>
      </c>
    </row>
  </sheetData>
  <mergeCells count="4">
    <mergeCell ref="B2:E2"/>
    <mergeCell ref="I2:L2"/>
    <mergeCell ref="C3:E3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sqref="A1:L8"/>
    </sheetView>
  </sheetViews>
  <sheetFormatPr baseColWidth="10" defaultColWidth="9.140625" defaultRowHeight="15" x14ac:dyDescent="0.25"/>
  <cols>
    <col min="2" max="2" width="32.7109375" customWidth="1"/>
    <col min="6" max="6" width="6" bestFit="1" customWidth="1"/>
    <col min="7" max="7" width="2.7109375" customWidth="1"/>
    <col min="9" max="9" width="38" customWidth="1"/>
  </cols>
  <sheetData>
    <row r="1" spans="1:12" ht="23.25" x14ac:dyDescent="0.35">
      <c r="A1" s="1" t="s">
        <v>4</v>
      </c>
      <c r="B1" s="1"/>
      <c r="C1" s="1"/>
      <c r="D1" s="1"/>
    </row>
    <row r="2" spans="1:12" ht="15.75" thickBot="1" x14ac:dyDescent="0.3">
      <c r="B2" s="64" t="s">
        <v>17</v>
      </c>
      <c r="C2" s="64"/>
      <c r="D2" s="64"/>
      <c r="E2" s="64"/>
      <c r="I2" s="64" t="s">
        <v>18</v>
      </c>
      <c r="J2" s="64"/>
      <c r="K2" s="64"/>
      <c r="L2" s="64"/>
    </row>
    <row r="3" spans="1:12" x14ac:dyDescent="0.25">
      <c r="B3" s="6"/>
      <c r="C3" s="61" t="s">
        <v>2</v>
      </c>
      <c r="D3" s="62"/>
      <c r="E3" s="63"/>
      <c r="I3" s="9" t="s">
        <v>3</v>
      </c>
      <c r="J3" s="61" t="s">
        <v>2</v>
      </c>
      <c r="K3" s="62"/>
      <c r="L3" s="63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24011</v>
      </c>
      <c r="D5" s="3">
        <v>1867140</v>
      </c>
      <c r="E5" s="7">
        <v>185220634</v>
      </c>
      <c r="F5">
        <f>MIN(C5:E5)</f>
        <v>24011</v>
      </c>
      <c r="I5" s="13" t="s">
        <v>0</v>
      </c>
      <c r="J5" s="3">
        <f>C5/$F5</f>
        <v>1</v>
      </c>
      <c r="K5" s="3">
        <f t="shared" ref="K5:L7" si="0">D5/$F5</f>
        <v>77.761859147890547</v>
      </c>
      <c r="L5" s="3">
        <f t="shared" si="0"/>
        <v>7713.9908375327977</v>
      </c>
    </row>
    <row r="6" spans="1:12" x14ac:dyDescent="0.25">
      <c r="B6" s="13" t="s">
        <v>5</v>
      </c>
      <c r="C6" s="2">
        <v>36332</v>
      </c>
      <c r="D6" s="2">
        <v>3452055</v>
      </c>
      <c r="E6" s="8">
        <v>342574397</v>
      </c>
      <c r="F6">
        <f t="shared" ref="F6:F7" si="1">MIN(C6:E6)</f>
        <v>36332</v>
      </c>
      <c r="I6" s="13" t="s">
        <v>5</v>
      </c>
      <c r="J6" s="3">
        <f>C6/$F6</f>
        <v>1</v>
      </c>
      <c r="K6" s="3">
        <f t="shared" si="0"/>
        <v>95.014174832103933</v>
      </c>
      <c r="L6" s="3">
        <f t="shared" si="0"/>
        <v>9428.9991467576783</v>
      </c>
    </row>
    <row r="7" spans="1:12" ht="15.75" thickBot="1" x14ac:dyDescent="0.3">
      <c r="B7" s="14" t="s">
        <v>1</v>
      </c>
      <c r="C7" s="4">
        <v>83191</v>
      </c>
      <c r="D7" s="4">
        <v>8902212</v>
      </c>
      <c r="E7" s="5">
        <v>1124023658</v>
      </c>
      <c r="F7">
        <f t="shared" si="1"/>
        <v>83191</v>
      </c>
      <c r="I7" s="14" t="s">
        <v>1</v>
      </c>
      <c r="J7" s="3">
        <f t="shared" ref="J7" si="2">C7/$F7</f>
        <v>1</v>
      </c>
      <c r="K7" s="3">
        <f t="shared" si="0"/>
        <v>107.00931591157698</v>
      </c>
      <c r="L7" s="3">
        <f t="shared" si="0"/>
        <v>13511.361301102283</v>
      </c>
    </row>
    <row r="8" spans="1:12" x14ac:dyDescent="0.25">
      <c r="B8" t="s">
        <v>19</v>
      </c>
    </row>
  </sheetData>
  <sheetProtection selectLockedCells="1" selectUnlockedCells="1"/>
  <mergeCells count="4">
    <mergeCell ref="C3:E3"/>
    <mergeCell ref="B2:E2"/>
    <mergeCell ref="I2:L2"/>
    <mergeCell ref="J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421F-0B9E-4509-975C-A2A06AE4A21D}">
  <dimension ref="A1:L8"/>
  <sheetViews>
    <sheetView workbookViewId="0">
      <selection activeCell="D15" sqref="D15"/>
    </sheetView>
  </sheetViews>
  <sheetFormatPr baseColWidth="10" defaultRowHeight="15" x14ac:dyDescent="0.25"/>
  <cols>
    <col min="2" max="2" width="28.5703125" bestFit="1" customWidth="1"/>
    <col min="9" max="9" width="28.5703125" bestFit="1" customWidth="1"/>
  </cols>
  <sheetData>
    <row r="1" spans="1:12" ht="23.25" x14ac:dyDescent="0.35">
      <c r="A1" s="1" t="s">
        <v>24</v>
      </c>
      <c r="B1" s="1"/>
      <c r="C1" s="1"/>
      <c r="D1" s="1"/>
    </row>
    <row r="2" spans="1:12" ht="15.75" thickBot="1" x14ac:dyDescent="0.3">
      <c r="B2" s="64" t="s">
        <v>17</v>
      </c>
      <c r="C2" s="64"/>
      <c r="D2" s="64"/>
      <c r="E2" s="64"/>
      <c r="I2" s="64" t="s">
        <v>18</v>
      </c>
      <c r="J2" s="64"/>
      <c r="K2" s="64"/>
      <c r="L2" s="64"/>
    </row>
    <row r="3" spans="1:12" x14ac:dyDescent="0.25">
      <c r="B3" s="6"/>
      <c r="C3" s="61" t="s">
        <v>2</v>
      </c>
      <c r="D3" s="62"/>
      <c r="E3" s="63"/>
      <c r="I3" s="9" t="s">
        <v>3</v>
      </c>
      <c r="J3" s="61" t="s">
        <v>2</v>
      </c>
      <c r="K3" s="62"/>
      <c r="L3" s="63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170</v>
      </c>
      <c r="D5" s="3">
        <v>1583</v>
      </c>
      <c r="E5" s="7">
        <v>17704</v>
      </c>
      <c r="F5">
        <f>MIN(C5:E5)</f>
        <v>170</v>
      </c>
      <c r="I5" s="13" t="s">
        <v>0</v>
      </c>
      <c r="J5" s="3">
        <f>C5/$F5</f>
        <v>1</v>
      </c>
      <c r="K5" s="3">
        <f t="shared" ref="K5:L7" si="0">D5/$F5</f>
        <v>9.3117647058823536</v>
      </c>
      <c r="L5" s="3">
        <f t="shared" si="0"/>
        <v>104.14117647058823</v>
      </c>
    </row>
    <row r="6" spans="1:12" x14ac:dyDescent="0.25">
      <c r="B6" s="13" t="s">
        <v>5</v>
      </c>
      <c r="C6" s="2">
        <v>40322</v>
      </c>
      <c r="D6" s="2">
        <v>3305727</v>
      </c>
      <c r="E6" s="8">
        <v>330449160</v>
      </c>
      <c r="F6">
        <f t="shared" ref="F6:F7" si="1">MIN(C6:E6)</f>
        <v>40322</v>
      </c>
      <c r="I6" s="13" t="s">
        <v>5</v>
      </c>
      <c r="J6" s="3">
        <f>C6/$F6</f>
        <v>1</v>
      </c>
      <c r="K6" s="3">
        <f t="shared" si="0"/>
        <v>81.983210158226285</v>
      </c>
      <c r="L6" s="3">
        <f t="shared" si="0"/>
        <v>8195.257179703387</v>
      </c>
    </row>
    <row r="7" spans="1:12" ht="15.75" thickBot="1" x14ac:dyDescent="0.3">
      <c r="B7" s="14" t="s">
        <v>1</v>
      </c>
      <c r="C7" s="4">
        <v>88562</v>
      </c>
      <c r="D7" s="4">
        <v>9016222</v>
      </c>
      <c r="E7" s="5">
        <v>1182041196</v>
      </c>
      <c r="F7">
        <f t="shared" si="1"/>
        <v>88562</v>
      </c>
      <c r="I7" s="14" t="s">
        <v>1</v>
      </c>
      <c r="J7" s="3">
        <f t="shared" ref="J7" si="2">C7/$F7</f>
        <v>1</v>
      </c>
      <c r="K7" s="3">
        <f t="shared" si="0"/>
        <v>101.80689234660464</v>
      </c>
      <c r="L7" s="3">
        <f t="shared" si="0"/>
        <v>13347.047221155801</v>
      </c>
    </row>
    <row r="8" spans="1:12" x14ac:dyDescent="0.25">
      <c r="B8" t="s">
        <v>19</v>
      </c>
    </row>
  </sheetData>
  <mergeCells count="4">
    <mergeCell ref="B2:E2"/>
    <mergeCell ref="I2:L2"/>
    <mergeCell ref="C3:E3"/>
    <mergeCell ref="J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R16" sqref="R16"/>
    </sheetView>
  </sheetViews>
  <sheetFormatPr baseColWidth="10" defaultColWidth="9.140625" defaultRowHeight="15" x14ac:dyDescent="0.25"/>
  <cols>
    <col min="2" max="2" width="32.7109375" customWidth="1"/>
    <col min="6" max="6" width="4.85546875" customWidth="1"/>
    <col min="7" max="7" width="2.7109375" customWidth="1"/>
    <col min="9" max="9" width="34.5703125" customWidth="1"/>
  </cols>
  <sheetData>
    <row r="1" spans="1:12" ht="23.25" x14ac:dyDescent="0.35">
      <c r="A1" s="1" t="s">
        <v>16</v>
      </c>
      <c r="B1" s="1"/>
      <c r="C1" s="1"/>
      <c r="D1" s="1"/>
    </row>
    <row r="2" spans="1:12" ht="15.75" thickBot="1" x14ac:dyDescent="0.3">
      <c r="B2" s="64" t="s">
        <v>17</v>
      </c>
      <c r="C2" s="64"/>
      <c r="D2" s="64"/>
      <c r="E2" s="64"/>
      <c r="I2" s="65" t="s">
        <v>18</v>
      </c>
      <c r="J2" s="65"/>
      <c r="K2" s="65"/>
      <c r="L2" s="65"/>
    </row>
    <row r="3" spans="1:12" x14ac:dyDescent="0.25">
      <c r="B3" s="6"/>
      <c r="C3" s="61" t="s">
        <v>2</v>
      </c>
      <c r="D3" s="62"/>
      <c r="E3" s="63"/>
      <c r="J3" s="61" t="s">
        <v>2</v>
      </c>
      <c r="K3" s="62"/>
      <c r="L3" s="63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 t="s">
        <v>3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31240</v>
      </c>
      <c r="D5" s="3">
        <v>2911463</v>
      </c>
      <c r="E5" s="7">
        <v>290432214</v>
      </c>
      <c r="F5">
        <f>MIN(C5:E5)</f>
        <v>31240</v>
      </c>
      <c r="I5" s="13" t="s">
        <v>0</v>
      </c>
      <c r="J5" s="3">
        <f>C5/$F5</f>
        <v>1</v>
      </c>
      <c r="K5" s="3">
        <f t="shared" ref="K5:L7" si="0">D5/$F5</f>
        <v>93.196638924455826</v>
      </c>
      <c r="L5" s="3">
        <f t="shared" si="0"/>
        <v>9296.8058258642759</v>
      </c>
    </row>
    <row r="6" spans="1:12" x14ac:dyDescent="0.25">
      <c r="B6" s="13" t="s">
        <v>5</v>
      </c>
      <c r="C6" s="2">
        <v>40223</v>
      </c>
      <c r="D6" s="2">
        <v>3232765</v>
      </c>
      <c r="E6" s="8">
        <v>317943047</v>
      </c>
      <c r="F6">
        <f t="shared" ref="F6:F7" si="1">MIN(C6:E6)</f>
        <v>40223</v>
      </c>
      <c r="I6" s="13" t="s">
        <v>5</v>
      </c>
      <c r="J6" s="3">
        <f>C6/$F6</f>
        <v>1</v>
      </c>
      <c r="K6" s="3">
        <f t="shared" si="0"/>
        <v>80.3710563607886</v>
      </c>
      <c r="L6" s="3">
        <f t="shared" si="0"/>
        <v>7904.5085398901128</v>
      </c>
    </row>
    <row r="7" spans="1:12" ht="15.75" thickBot="1" x14ac:dyDescent="0.3">
      <c r="B7" s="14" t="s">
        <v>1</v>
      </c>
      <c r="C7" s="4">
        <v>36072</v>
      </c>
      <c r="D7" s="4">
        <v>3087138</v>
      </c>
      <c r="E7" s="5">
        <v>292455298</v>
      </c>
      <c r="F7">
        <f t="shared" si="1"/>
        <v>36072</v>
      </c>
      <c r="I7" s="14" t="s">
        <v>1</v>
      </c>
      <c r="J7" s="3">
        <f t="shared" ref="J7" si="2">C7/$F7</f>
        <v>1</v>
      </c>
      <c r="K7" s="3">
        <f t="shared" si="0"/>
        <v>85.58266799733866</v>
      </c>
      <c r="L7" s="3">
        <f t="shared" si="0"/>
        <v>8107.5431913949878</v>
      </c>
    </row>
    <row r="8" spans="1:12" x14ac:dyDescent="0.25">
      <c r="B8" t="s">
        <v>19</v>
      </c>
    </row>
  </sheetData>
  <mergeCells count="4">
    <mergeCell ref="C3:E3"/>
    <mergeCell ref="B2:E2"/>
    <mergeCell ref="I2:L2"/>
    <mergeCell ref="J3:L3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R13" sqref="R13"/>
    </sheetView>
  </sheetViews>
  <sheetFormatPr baseColWidth="10" defaultColWidth="9.140625" defaultRowHeight="15" x14ac:dyDescent="0.25"/>
  <cols>
    <col min="2" max="2" width="32.7109375" customWidth="1"/>
    <col min="6" max="6" width="4" customWidth="1"/>
    <col min="7" max="7" width="3.7109375" customWidth="1"/>
    <col min="9" max="9" width="35.5703125" customWidth="1"/>
  </cols>
  <sheetData>
    <row r="1" spans="1:12" ht="23.25" x14ac:dyDescent="0.35">
      <c r="A1" s="1" t="s">
        <v>6</v>
      </c>
      <c r="B1" s="1"/>
      <c r="C1" s="1"/>
      <c r="D1" s="1"/>
    </row>
    <row r="2" spans="1:12" ht="15.75" thickBot="1" x14ac:dyDescent="0.3">
      <c r="I2" s="65" t="s">
        <v>18</v>
      </c>
      <c r="J2" s="65"/>
      <c r="K2" s="65"/>
      <c r="L2" s="65"/>
    </row>
    <row r="3" spans="1:12" x14ac:dyDescent="0.25">
      <c r="B3" s="6"/>
      <c r="C3" s="61" t="s">
        <v>2</v>
      </c>
      <c r="D3" s="62"/>
      <c r="E3" s="63"/>
      <c r="J3" s="61" t="s">
        <v>2</v>
      </c>
      <c r="K3" s="62"/>
      <c r="L3" s="63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 t="s">
        <v>3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2565</v>
      </c>
      <c r="D5" s="3">
        <v>34360</v>
      </c>
      <c r="E5" s="7">
        <v>350264</v>
      </c>
      <c r="F5">
        <f>MIN(C5:E5)</f>
        <v>2565</v>
      </c>
      <c r="I5" s="13" t="s">
        <v>0</v>
      </c>
      <c r="J5" s="3">
        <f>C5/$F5</f>
        <v>1</v>
      </c>
      <c r="K5" s="3">
        <f t="shared" ref="K5:L7" si="0">D5/$F5</f>
        <v>13.395711500974659</v>
      </c>
      <c r="L5" s="3">
        <f t="shared" si="0"/>
        <v>136.55516569200779</v>
      </c>
    </row>
    <row r="6" spans="1:12" x14ac:dyDescent="0.25">
      <c r="B6" s="13" t="s">
        <v>5</v>
      </c>
      <c r="C6" s="2">
        <v>2944</v>
      </c>
      <c r="D6" s="2">
        <v>40110</v>
      </c>
      <c r="E6" s="8">
        <v>369085</v>
      </c>
      <c r="F6">
        <f t="shared" ref="F6:F7" si="1">MIN(C6:E6)</f>
        <v>2944</v>
      </c>
      <c r="I6" s="13" t="s">
        <v>5</v>
      </c>
      <c r="J6" s="3">
        <f>C6/$F6</f>
        <v>1</v>
      </c>
      <c r="K6" s="3">
        <f t="shared" si="0"/>
        <v>13.624320652173912</v>
      </c>
      <c r="L6" s="3">
        <f t="shared" si="0"/>
        <v>125.36854619565217</v>
      </c>
    </row>
    <row r="7" spans="1:12" ht="15.75" thickBot="1" x14ac:dyDescent="0.3">
      <c r="B7" s="14" t="s">
        <v>1</v>
      </c>
      <c r="C7" s="4">
        <v>4655</v>
      </c>
      <c r="D7" s="4">
        <v>220980</v>
      </c>
      <c r="E7" s="5">
        <v>2586417</v>
      </c>
      <c r="F7">
        <f t="shared" si="1"/>
        <v>4655</v>
      </c>
      <c r="I7" s="14" t="s">
        <v>1</v>
      </c>
      <c r="J7" s="3">
        <f t="shared" ref="J7" si="2">C7/$F7</f>
        <v>1</v>
      </c>
      <c r="K7" s="3">
        <f t="shared" si="0"/>
        <v>47.471535982814181</v>
      </c>
      <c r="L7" s="3">
        <f t="shared" si="0"/>
        <v>555.62126745435012</v>
      </c>
    </row>
    <row r="8" spans="1:12" x14ac:dyDescent="0.25">
      <c r="B8" t="s">
        <v>19</v>
      </c>
    </row>
  </sheetData>
  <mergeCells count="3">
    <mergeCell ref="C3:E3"/>
    <mergeCell ref="I2:L2"/>
    <mergeCell ref="J3:L3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T13" sqref="T13"/>
    </sheetView>
  </sheetViews>
  <sheetFormatPr baseColWidth="10" defaultColWidth="9.140625" defaultRowHeight="15" x14ac:dyDescent="0.25"/>
  <cols>
    <col min="2" max="2" width="32.7109375" customWidth="1"/>
    <col min="6" max="7" width="2.85546875" customWidth="1"/>
    <col min="8" max="8" width="5.140625" customWidth="1"/>
    <col min="9" max="9" width="33" customWidth="1"/>
  </cols>
  <sheetData>
    <row r="1" spans="1:12" ht="23.25" x14ac:dyDescent="0.35">
      <c r="A1" s="1" t="s">
        <v>13</v>
      </c>
      <c r="B1" s="1"/>
      <c r="C1" s="1"/>
      <c r="D1" s="1"/>
    </row>
    <row r="2" spans="1:12" ht="15.75" thickBot="1" x14ac:dyDescent="0.3">
      <c r="I2" s="65" t="s">
        <v>18</v>
      </c>
      <c r="J2" s="65"/>
      <c r="K2" s="65"/>
      <c r="L2" s="65"/>
    </row>
    <row r="3" spans="1:12" x14ac:dyDescent="0.25">
      <c r="B3" s="6"/>
      <c r="C3" s="61" t="s">
        <v>2</v>
      </c>
      <c r="D3" s="62"/>
      <c r="E3" s="63"/>
      <c r="J3" s="61" t="s">
        <v>2</v>
      </c>
      <c r="K3" s="62"/>
      <c r="L3" s="63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 t="s">
        <v>3</v>
      </c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5550</v>
      </c>
      <c r="D5" s="3">
        <v>157680</v>
      </c>
      <c r="E5" s="7">
        <v>1746938</v>
      </c>
      <c r="F5">
        <f>MIN(C5:E5)</f>
        <v>5550</v>
      </c>
      <c r="I5" s="13" t="s">
        <v>0</v>
      </c>
      <c r="J5" s="3">
        <f>C5/$F5</f>
        <v>1</v>
      </c>
      <c r="K5" s="3">
        <f t="shared" ref="K5:L7" si="0">D5/$F5</f>
        <v>28.410810810810812</v>
      </c>
      <c r="L5" s="3">
        <f t="shared" si="0"/>
        <v>314.7636036036036</v>
      </c>
    </row>
    <row r="6" spans="1:12" x14ac:dyDescent="0.25">
      <c r="B6" s="13" t="s">
        <v>5</v>
      </c>
      <c r="C6" s="2">
        <v>5018</v>
      </c>
      <c r="D6" s="2">
        <v>164279</v>
      </c>
      <c r="E6" s="8">
        <v>1790647</v>
      </c>
      <c r="F6">
        <f t="shared" ref="F6:F7" si="1">MIN(C6:E6)</f>
        <v>5018</v>
      </c>
      <c r="I6" s="13" t="s">
        <v>5</v>
      </c>
      <c r="J6" s="3">
        <f>C6/$F6</f>
        <v>1</v>
      </c>
      <c r="K6" s="3">
        <f t="shared" si="0"/>
        <v>32.737943403746513</v>
      </c>
      <c r="L6" s="3">
        <f t="shared" si="0"/>
        <v>356.8447588680749</v>
      </c>
    </row>
    <row r="7" spans="1:12" ht="15.75" thickBot="1" x14ac:dyDescent="0.3">
      <c r="B7" s="14" t="s">
        <v>1</v>
      </c>
      <c r="C7" s="4">
        <v>5455</v>
      </c>
      <c r="D7" s="4">
        <v>211229</v>
      </c>
      <c r="E7" s="5">
        <v>2690436</v>
      </c>
      <c r="F7">
        <f t="shared" si="1"/>
        <v>5455</v>
      </c>
      <c r="I7" s="14" t="s">
        <v>1</v>
      </c>
      <c r="J7" s="3">
        <f t="shared" ref="J7" si="2">C7/$F7</f>
        <v>1</v>
      </c>
      <c r="K7" s="3">
        <f t="shared" si="0"/>
        <v>38.722089825847846</v>
      </c>
      <c r="L7" s="3">
        <f t="shared" si="0"/>
        <v>493.20549954170485</v>
      </c>
    </row>
    <row r="8" spans="1:12" x14ac:dyDescent="0.25">
      <c r="B8" t="s">
        <v>19</v>
      </c>
    </row>
    <row r="17" spans="9:9" x14ac:dyDescent="0.25">
      <c r="I17" s="39"/>
    </row>
  </sheetData>
  <mergeCells count="3">
    <mergeCell ref="C3:E3"/>
    <mergeCell ref="I2:L2"/>
    <mergeCell ref="J3:L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COMPARACION ENTRE ALGORITMOS</vt:lpstr>
      <vt:lpstr>SHAKERSORT</vt:lpstr>
      <vt:lpstr>BURBUJA</vt:lpstr>
      <vt:lpstr>BURBUJAMEJORADO</vt:lpstr>
      <vt:lpstr>SELECCION DIR.</vt:lpstr>
      <vt:lpstr>QUICKSORT</vt:lpstr>
      <vt:lpstr>HEAPSORT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Martin</cp:lastModifiedBy>
  <dcterms:created xsi:type="dcterms:W3CDTF">2012-11-09T12:17:21Z</dcterms:created>
  <dcterms:modified xsi:type="dcterms:W3CDTF">2022-11-26T14:23:12Z</dcterms:modified>
</cp:coreProperties>
</file>