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ias/Desktop/Martín Carrasco/Reportes/2025/"/>
    </mc:Choice>
  </mc:AlternateContent>
  <xr:revisionPtr revIDLastSave="0" documentId="13_ncr:1_{75C5DCC0-1EA6-3F4F-ABF7-C58F51149C03}" xr6:coauthVersionLast="47" xr6:coauthVersionMax="47" xr10:uidLastSave="{00000000-0000-0000-0000-000000000000}"/>
  <bookViews>
    <workbookView xWindow="360" yWindow="500" windowWidth="44140" windowHeight="22420" activeTab="6" xr2:uid="{00000000-000D-0000-FFFF-FFFF00000000}"/>
  </bookViews>
  <sheets>
    <sheet name="REPUESTOS DEL SOL" sheetId="1" r:id="rId1"/>
    <sheet name="SUSPENSIÓN Y DIRECCIÓN" sheetId="3" r:id="rId2"/>
    <sheet name="ILUMINACIÓN" sheetId="4" r:id="rId3"/>
    <sheet name="FRENOS" sheetId="5" r:id="rId4"/>
    <sheet name="ENCENDIDO" sheetId="6" r:id="rId5"/>
    <sheet name="MOTORES" sheetId="7" r:id="rId6"/>
    <sheet name="FILTRO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8" l="1"/>
  <c r="L26" i="8"/>
  <c r="K26" i="8"/>
  <c r="J26" i="8"/>
  <c r="M25" i="8"/>
  <c r="L25" i="8"/>
  <c r="K25" i="8"/>
  <c r="J25" i="8"/>
  <c r="M24" i="8"/>
  <c r="L24" i="8"/>
  <c r="K24" i="8"/>
  <c r="J24" i="8"/>
  <c r="M23" i="8"/>
  <c r="L23" i="8"/>
  <c r="K23" i="8"/>
  <c r="J23" i="8"/>
  <c r="M22" i="8"/>
  <c r="L22" i="8"/>
  <c r="K22" i="8"/>
  <c r="J22" i="8"/>
  <c r="M21" i="8"/>
  <c r="L21" i="8"/>
  <c r="K21" i="8"/>
  <c r="J21" i="8"/>
  <c r="M20" i="8"/>
  <c r="L20" i="8"/>
  <c r="K20" i="8"/>
  <c r="J20" i="8"/>
  <c r="M19" i="8"/>
  <c r="L19" i="8"/>
  <c r="K19" i="8"/>
  <c r="J19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D26" i="8"/>
  <c r="D20" i="8"/>
  <c r="D21" i="8"/>
  <c r="D22" i="8"/>
  <c r="D23" i="8"/>
  <c r="D24" i="8"/>
  <c r="D25" i="8"/>
  <c r="D19" i="8"/>
  <c r="P10" i="8"/>
  <c r="P11" i="8"/>
  <c r="P12" i="8"/>
  <c r="P13" i="8"/>
  <c r="P14" i="8"/>
  <c r="P15" i="8"/>
  <c r="P16" i="8"/>
  <c r="P9" i="8"/>
  <c r="O10" i="8"/>
  <c r="O11" i="8"/>
  <c r="O12" i="8"/>
  <c r="O13" i="8"/>
  <c r="O14" i="8"/>
  <c r="O15" i="8"/>
  <c r="O16" i="8"/>
  <c r="O9" i="8"/>
  <c r="M56" i="7"/>
  <c r="L56" i="7"/>
  <c r="K56" i="7"/>
  <c r="J56" i="7"/>
  <c r="M55" i="7"/>
  <c r="L55" i="7"/>
  <c r="K55" i="7"/>
  <c r="J55" i="7"/>
  <c r="M54" i="7"/>
  <c r="L54" i="7"/>
  <c r="K54" i="7"/>
  <c r="J54" i="7"/>
  <c r="M53" i="7"/>
  <c r="L53" i="7"/>
  <c r="K53" i="7"/>
  <c r="J53" i="7"/>
  <c r="M52" i="7"/>
  <c r="L52" i="7"/>
  <c r="K52" i="7"/>
  <c r="J52" i="7"/>
  <c r="M51" i="7"/>
  <c r="L51" i="7"/>
  <c r="K51" i="7"/>
  <c r="J51" i="7"/>
  <c r="M50" i="7"/>
  <c r="L50" i="7"/>
  <c r="K50" i="7"/>
  <c r="J50" i="7"/>
  <c r="M49" i="7"/>
  <c r="L49" i="7"/>
  <c r="K49" i="7"/>
  <c r="J49" i="7"/>
  <c r="M48" i="7"/>
  <c r="L48" i="7"/>
  <c r="K48" i="7"/>
  <c r="J48" i="7"/>
  <c r="M47" i="7"/>
  <c r="L47" i="7"/>
  <c r="K47" i="7"/>
  <c r="J47" i="7"/>
  <c r="M46" i="7"/>
  <c r="L46" i="7"/>
  <c r="K46" i="7"/>
  <c r="J46" i="7"/>
  <c r="M45" i="7"/>
  <c r="L45" i="7"/>
  <c r="K45" i="7"/>
  <c r="J45" i="7"/>
  <c r="M44" i="7"/>
  <c r="L44" i="7"/>
  <c r="K44" i="7"/>
  <c r="J44" i="7"/>
  <c r="M43" i="7"/>
  <c r="L43" i="7"/>
  <c r="K43" i="7"/>
  <c r="J43" i="7"/>
  <c r="M42" i="7"/>
  <c r="L42" i="7"/>
  <c r="K42" i="7"/>
  <c r="J42" i="7"/>
  <c r="M41" i="7"/>
  <c r="L41" i="7"/>
  <c r="K41" i="7"/>
  <c r="J41" i="7"/>
  <c r="M40" i="7"/>
  <c r="L40" i="7"/>
  <c r="K40" i="7"/>
  <c r="J40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D56" i="7"/>
  <c r="D5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5" i="7"/>
  <c r="D34" i="7"/>
  <c r="P31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9" i="7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D22" i="6"/>
  <c r="D23" i="6"/>
  <c r="D24" i="6"/>
  <c r="D25" i="6"/>
  <c r="D26" i="6"/>
  <c r="D27" i="6"/>
  <c r="D28" i="6"/>
  <c r="D29" i="6"/>
  <c r="D30" i="6"/>
  <c r="D21" i="6"/>
  <c r="P10" i="6"/>
  <c r="P11" i="6"/>
  <c r="P12" i="6"/>
  <c r="P13" i="6"/>
  <c r="P14" i="6"/>
  <c r="P15" i="6"/>
  <c r="P16" i="6"/>
  <c r="P17" i="6"/>
  <c r="P18" i="6"/>
  <c r="P9" i="6"/>
  <c r="O10" i="6"/>
  <c r="O11" i="6"/>
  <c r="O12" i="6"/>
  <c r="O13" i="6"/>
  <c r="O14" i="6"/>
  <c r="O15" i="6"/>
  <c r="O16" i="6"/>
  <c r="O17" i="6"/>
  <c r="O18" i="6"/>
  <c r="O9" i="6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D44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8" i="5"/>
  <c r="O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D31" i="4"/>
  <c r="D32" i="4"/>
  <c r="D23" i="4"/>
  <c r="D24" i="4"/>
  <c r="D25" i="4"/>
  <c r="D26" i="4"/>
  <c r="D27" i="4"/>
  <c r="D28" i="4"/>
  <c r="D29" i="4"/>
  <c r="D30" i="4"/>
  <c r="D22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P9" i="4"/>
  <c r="O9" i="4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46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P9" i="3"/>
  <c r="O9" i="3"/>
  <c r="M49" i="1"/>
  <c r="L49" i="1"/>
  <c r="K49" i="1"/>
  <c r="J49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9" i="1"/>
  <c r="F49" i="1"/>
  <c r="G4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0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P8" i="1"/>
  <c r="O8" i="1"/>
</calcChain>
</file>

<file path=xl/sharedStrings.xml><?xml version="1.0" encoding="utf-8"?>
<sst xmlns="http://schemas.openxmlformats.org/spreadsheetml/2006/main" count="461" uniqueCount="129">
  <si>
    <t>Filtros</t>
  </si>
  <si>
    <t>REPUESTOS DEL SOL, INDUSOLRDS, INVERSIONESDELSOL LTDA, BLACKPARTSCL, RDS3, TRI PARTS, REICARSCHILE, MERCADOREPUESTOSCL</t>
  </si>
  <si>
    <t>Motores</t>
  </si>
  <si>
    <t>Suspensión y Dirección</t>
  </si>
  <si>
    <t>Iluminación</t>
  </si>
  <si>
    <t>Transmisión</t>
  </si>
  <si>
    <t>Carrocería</t>
  </si>
  <si>
    <t>Encendido</t>
  </si>
  <si>
    <t>Frenos</t>
  </si>
  <si>
    <t>Climatización</t>
  </si>
  <si>
    <t>Inyección</t>
  </si>
  <si>
    <t>Electroventiladores</t>
  </si>
  <si>
    <t>Repuestos de Interior</t>
  </si>
  <si>
    <t>Repuestos de Exterior</t>
  </si>
  <si>
    <t>Componentes de Seguridad</t>
  </si>
  <si>
    <t>Cerraduras y Llaves</t>
  </si>
  <si>
    <t>Vidrios</t>
  </si>
  <si>
    <t>Escapes</t>
  </si>
  <si>
    <t>Instalaciones Eléctricas</t>
  </si>
  <si>
    <t>Otros</t>
  </si>
  <si>
    <t>Total</t>
  </si>
  <si>
    <t>CATEGORÍA</t>
  </si>
  <si>
    <t>UNIDADES VENDIDAS</t>
  </si>
  <si>
    <t>TOTAL UNIDADES</t>
  </si>
  <si>
    <t>TOTAL DE VENTAS</t>
  </si>
  <si>
    <t>TOTAL VENTAS</t>
  </si>
  <si>
    <t>Nombre Vendedor</t>
  </si>
  <si>
    <t>% TOTAL UNIDADES</t>
  </si>
  <si>
    <t>% TOTAL VENTAS</t>
  </si>
  <si>
    <t>Se destacarán en las siguientes hojas las categorías que obtuvieron la mayor cantidad de total de ventas para Top Repuestos en el año 2024</t>
  </si>
  <si>
    <t>VARIACIÓN % MENSUAL</t>
  </si>
  <si>
    <t>-</t>
  </si>
  <si>
    <t>Retenes de Rueda</t>
  </si>
  <si>
    <t>Bulbos de Dirección</t>
  </si>
  <si>
    <t>Crucetas de Dirección</t>
  </si>
  <si>
    <t>Bombas Electrohidráulicas</t>
  </si>
  <si>
    <t>Acoples de Dirección</t>
  </si>
  <si>
    <t>Puntas de Ejes</t>
  </si>
  <si>
    <t>Fuelles</t>
  </si>
  <si>
    <t>Barras y Piezas</t>
  </si>
  <si>
    <t>Puentes de Suspensión</t>
  </si>
  <si>
    <t>Columnas de Dirección</t>
  </si>
  <si>
    <t>Brazos Pitman e Auxiliares</t>
  </si>
  <si>
    <t>Bujes</t>
  </si>
  <si>
    <t>Espirales</t>
  </si>
  <si>
    <t>Montantes de Puntas de Ejes</t>
  </si>
  <si>
    <t>Bujes de Suspensión</t>
  </si>
  <si>
    <t>Resortes y Barras</t>
  </si>
  <si>
    <t>Rótulas</t>
  </si>
  <si>
    <t>Brazos de Control y Rótulas</t>
  </si>
  <si>
    <t>Bieletas</t>
  </si>
  <si>
    <t>Piezas de Bombas Hidráulicas</t>
  </si>
  <si>
    <t>Kits de Trenes Delanteros</t>
  </si>
  <si>
    <t>Barras estabilizadoras</t>
  </si>
  <si>
    <t>Axiales</t>
  </si>
  <si>
    <t>Rodamientos de Ruedas</t>
  </si>
  <si>
    <t>Terminales</t>
  </si>
  <si>
    <t>Cazoletas</t>
  </si>
  <si>
    <t>Maza de Rueda</t>
  </si>
  <si>
    <t>Dirección Hidráulica</t>
  </si>
  <si>
    <t>Parrillas y Brazos</t>
  </si>
  <si>
    <t>Semiejes y Homocinéticas</t>
  </si>
  <si>
    <t>Brazos Radiales y Oscilantes</t>
  </si>
  <si>
    <t>Cajas de Dirección y Piezas</t>
  </si>
  <si>
    <t>Amortiguadores</t>
  </si>
  <si>
    <t>Categoría</t>
  </si>
  <si>
    <t>SUBCATEGORÍA</t>
  </si>
  <si>
    <t>Ampolletas y LEDs</t>
  </si>
  <si>
    <t>Faros de Patentes</t>
  </si>
  <si>
    <t>Ampolletas</t>
  </si>
  <si>
    <t>Ojos de Gato</t>
  </si>
  <si>
    <t>Faros de 3 stop</t>
  </si>
  <si>
    <t>Faros de Giro</t>
  </si>
  <si>
    <t>Faros</t>
  </si>
  <si>
    <t>Faros Auxiliares</t>
  </si>
  <si>
    <t>Focos Traseros</t>
  </si>
  <si>
    <t>Focos Delanteros</t>
  </si>
  <si>
    <t>Depósitos Líquido de Frenos</t>
  </si>
  <si>
    <t>Interruptores</t>
  </si>
  <si>
    <t>Kits Completos</t>
  </si>
  <si>
    <t>Reguladores de Frenos</t>
  </si>
  <si>
    <t>Calipers</t>
  </si>
  <si>
    <t>Servofrenos</t>
  </si>
  <si>
    <t>Cilindros de Frenos</t>
  </si>
  <si>
    <t>Sensores de ABS</t>
  </si>
  <si>
    <t>Mangueras de Frenos</t>
  </si>
  <si>
    <t>Balatas de Freno</t>
  </si>
  <si>
    <t>Cables Freno de Mano</t>
  </si>
  <si>
    <t>Tambores de Freno</t>
  </si>
  <si>
    <t>Bombas de Freno</t>
  </si>
  <si>
    <t>Pastillas de Freno</t>
  </si>
  <si>
    <t>Discos de Freno</t>
  </si>
  <si>
    <t>Válvulas Solenoides</t>
  </si>
  <si>
    <t>Distribuidores y Piezas</t>
  </si>
  <si>
    <t>Módulos de Encendido</t>
  </si>
  <si>
    <t>Bujías</t>
  </si>
  <si>
    <t>Cables de Bujías</t>
  </si>
  <si>
    <t>Bobinas de Encendido</t>
  </si>
  <si>
    <t>Motor de Arranque</t>
  </si>
  <si>
    <t>Alternadores y Piezas</t>
  </si>
  <si>
    <t>Tapas Cubre Motor</t>
  </si>
  <si>
    <t>Cubre Motores Laterales</t>
  </si>
  <si>
    <t>Cables de Comandos</t>
  </si>
  <si>
    <t>Tapa de Aceite</t>
  </si>
  <si>
    <t>Múltiples de Escapes</t>
  </si>
  <si>
    <t>Mangueras de Intercooler</t>
  </si>
  <si>
    <t>Varillas de Nivel de Aceite</t>
  </si>
  <si>
    <t>Mangueras de Admisión</t>
  </si>
  <si>
    <t>Bulbos de Aceite</t>
  </si>
  <si>
    <t>Múltiples de Admisión</t>
  </si>
  <si>
    <t>Sensores de Temperatura</t>
  </si>
  <si>
    <t>Retenes de Motor</t>
  </si>
  <si>
    <t>Polea de Cigueñal</t>
  </si>
  <si>
    <t>Carburadores</t>
  </si>
  <si>
    <t>Correas de Accesorios</t>
  </si>
  <si>
    <t>Soportes de Motor</t>
  </si>
  <si>
    <t>Bombas</t>
  </si>
  <si>
    <t>Juntas</t>
  </si>
  <si>
    <t>Distribución</t>
  </si>
  <si>
    <t>Turbos</t>
  </si>
  <si>
    <t>Componentes de Motor</t>
  </si>
  <si>
    <t>Radiadores</t>
  </si>
  <si>
    <t>Otros Filtros</t>
  </si>
  <si>
    <t>Filtros de Bencina</t>
  </si>
  <si>
    <t>Filtros de Polen</t>
  </si>
  <si>
    <t>Filtros de Gasoil</t>
  </si>
  <si>
    <t>Filtros de Aceite</t>
  </si>
  <si>
    <t>Filtros de Aire</t>
  </si>
  <si>
    <t>Kits de 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</si>
</sst>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#,##0.0#########;\-#,##0.0#########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theme="9"/>
      </patternFill>
    </fill>
  </fills>
  <borders count="5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4">
    <xf numFmtId="0" fontId="0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75">
    <xf numFmtId="0" fontId="0" fillId="0" borderId="0" xfId="0"/>
    <xf numFmtId="0" fontId="4" fillId="4" borderId="18" xfId="3" applyBorder="1" applyAlignment="1">
      <alignment horizontal="left" vertical="center"/>
    </xf>
    <xf numFmtId="0" fontId="4" fillId="4" borderId="5" xfId="3" applyBorder="1" applyAlignment="1">
      <alignment horizontal="left" vertical="center"/>
    </xf>
    <xf numFmtId="1" fontId="4" fillId="4" borderId="32" xfId="3" applyNumberFormat="1" applyBorder="1" applyAlignment="1">
      <alignment horizontal="right" vertical="center"/>
    </xf>
    <xf numFmtId="1" fontId="4" fillId="4" borderId="33" xfId="3" applyNumberFormat="1" applyBorder="1" applyAlignment="1">
      <alignment horizontal="right" vertical="center"/>
    </xf>
    <xf numFmtId="1" fontId="4" fillId="4" borderId="34" xfId="3" applyNumberFormat="1" applyBorder="1" applyAlignment="1">
      <alignment horizontal="right" vertical="center"/>
    </xf>
    <xf numFmtId="42" fontId="4" fillId="4" borderId="32" xfId="1" applyFont="1" applyFill="1" applyBorder="1" applyAlignment="1">
      <alignment horizontal="right" vertical="center"/>
    </xf>
    <xf numFmtId="42" fontId="4" fillId="4" borderId="33" xfId="1" applyFont="1" applyFill="1" applyBorder="1" applyAlignment="1">
      <alignment horizontal="right" vertical="center"/>
    </xf>
    <xf numFmtId="42" fontId="4" fillId="4" borderId="34" xfId="1" applyFont="1" applyFill="1" applyBorder="1" applyAlignment="1">
      <alignment horizontal="right" vertical="center"/>
    </xf>
    <xf numFmtId="42" fontId="4" fillId="4" borderId="5" xfId="1" applyFont="1" applyFill="1" applyBorder="1" applyAlignment="1">
      <alignment horizontal="right" vertical="center"/>
    </xf>
    <xf numFmtId="42" fontId="4" fillId="4" borderId="20" xfId="1" applyFont="1" applyFill="1" applyBorder="1" applyAlignment="1">
      <alignment horizontal="right" vertical="center"/>
    </xf>
    <xf numFmtId="42" fontId="4" fillId="4" borderId="26" xfId="1" applyFont="1" applyFill="1" applyBorder="1" applyAlignment="1">
      <alignment horizontal="right" vertical="center"/>
    </xf>
    <xf numFmtId="42" fontId="4" fillId="4" borderId="27" xfId="1" applyFont="1" applyFill="1" applyBorder="1" applyAlignment="1">
      <alignment horizontal="right" vertical="center"/>
    </xf>
    <xf numFmtId="1" fontId="4" fillId="4" borderId="5" xfId="3" applyNumberFormat="1" applyBorder="1" applyAlignment="1">
      <alignment horizontal="right" vertical="center"/>
    </xf>
    <xf numFmtId="1" fontId="4" fillId="4" borderId="20" xfId="3" applyNumberFormat="1" applyBorder="1" applyAlignment="1">
      <alignment horizontal="right" vertical="center"/>
    </xf>
    <xf numFmtId="1" fontId="4" fillId="4" borderId="26" xfId="3" applyNumberFormat="1" applyBorder="1" applyAlignment="1">
      <alignment horizontal="right" vertical="center"/>
    </xf>
    <xf numFmtId="1" fontId="4" fillId="4" borderId="21" xfId="3" applyNumberFormat="1" applyBorder="1" applyAlignment="1">
      <alignment horizontal="right" vertical="center"/>
    </xf>
    <xf numFmtId="0" fontId="4" fillId="4" borderId="5" xfId="3" applyBorder="1" applyAlignment="1"/>
    <xf numFmtId="10" fontId="4" fillId="4" borderId="19" xfId="3" applyNumberFormat="1" applyBorder="1" applyAlignment="1"/>
    <xf numFmtId="10" fontId="4" fillId="4" borderId="22" xfId="3" applyNumberFormat="1" applyBorder="1" applyAlignment="1"/>
    <xf numFmtId="10" fontId="4" fillId="4" borderId="18" xfId="3" applyNumberFormat="1" applyBorder="1" applyAlignment="1"/>
    <xf numFmtId="42" fontId="4" fillId="4" borderId="39" xfId="1" applyFont="1" applyFill="1" applyBorder="1" applyAlignment="1">
      <alignment horizontal="right" vertical="center"/>
    </xf>
    <xf numFmtId="164" fontId="4" fillId="4" borderId="22" xfId="3" applyNumberFormat="1" applyBorder="1" applyAlignment="1">
      <alignment horizontal="right" vertical="center"/>
    </xf>
    <xf numFmtId="10" fontId="4" fillId="4" borderId="18" xfId="2" applyNumberFormat="1" applyFont="1" applyFill="1" applyBorder="1" applyAlignment="1"/>
    <xf numFmtId="10" fontId="4" fillId="4" borderId="19" xfId="2" applyNumberFormat="1" applyFont="1" applyFill="1" applyBorder="1" applyAlignment="1"/>
    <xf numFmtId="10" fontId="4" fillId="4" borderId="22" xfId="2" applyNumberFormat="1" applyFont="1" applyFill="1" applyBorder="1" applyAlignment="1"/>
    <xf numFmtId="10" fontId="4" fillId="4" borderId="25" xfId="2" applyNumberFormat="1" applyFont="1" applyFill="1" applyBorder="1" applyAlignment="1">
      <alignment horizontal="right" vertical="center"/>
    </xf>
    <xf numFmtId="10" fontId="4" fillId="4" borderId="26" xfId="2" applyNumberFormat="1" applyFont="1" applyFill="1" applyBorder="1" applyAlignment="1">
      <alignment horizontal="right" vertical="center"/>
    </xf>
    <xf numFmtId="10" fontId="4" fillId="4" borderId="27" xfId="2" applyNumberFormat="1" applyFont="1" applyFill="1" applyBorder="1" applyAlignment="1">
      <alignment horizontal="right" vertical="center"/>
    </xf>
    <xf numFmtId="10" fontId="5" fillId="3" borderId="8" xfId="2" applyNumberFormat="1" applyFont="1" applyFill="1" applyBorder="1" applyAlignment="1">
      <alignment horizontal="right" vertical="center"/>
    </xf>
    <xf numFmtId="10" fontId="5" fillId="3" borderId="9" xfId="2" applyNumberFormat="1" applyFont="1" applyFill="1" applyBorder="1" applyAlignment="1">
      <alignment horizontal="right" vertical="center"/>
    </xf>
    <xf numFmtId="10" fontId="5" fillId="3" borderId="10" xfId="2" applyNumberFormat="1" applyFont="1" applyFill="1" applyBorder="1" applyAlignment="1">
      <alignment horizontal="right" vertical="center"/>
    </xf>
    <xf numFmtId="10" fontId="5" fillId="3" borderId="11" xfId="2" applyNumberFormat="1" applyFont="1" applyFill="1" applyBorder="1" applyAlignment="1">
      <alignment horizontal="right" vertical="center"/>
    </xf>
    <xf numFmtId="10" fontId="5" fillId="3" borderId="1" xfId="2" applyNumberFormat="1" applyFont="1" applyFill="1" applyBorder="1" applyAlignment="1">
      <alignment horizontal="right" vertical="center"/>
    </xf>
    <xf numFmtId="10" fontId="5" fillId="3" borderId="12" xfId="2" applyNumberFormat="1" applyFont="1" applyFill="1" applyBorder="1" applyAlignment="1">
      <alignment horizontal="right" vertical="center"/>
    </xf>
    <xf numFmtId="10" fontId="5" fillId="3" borderId="14" xfId="2" applyNumberFormat="1" applyFont="1" applyFill="1" applyBorder="1" applyAlignment="1">
      <alignment horizontal="right" vertical="center"/>
    </xf>
    <xf numFmtId="10" fontId="5" fillId="3" borderId="15" xfId="2" applyNumberFormat="1" applyFont="1" applyFill="1" applyBorder="1" applyAlignment="1">
      <alignment horizontal="right" vertical="center"/>
    </xf>
    <xf numFmtId="10" fontId="5" fillId="3" borderId="16" xfId="2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17" fontId="5" fillId="2" borderId="20" xfId="0" applyNumberFormat="1" applyFont="1" applyFill="1" applyBorder="1" applyAlignment="1">
      <alignment horizontal="left" vertical="center"/>
    </xf>
    <xf numFmtId="17" fontId="5" fillId="2" borderId="26" xfId="0" applyNumberFormat="1" applyFont="1" applyFill="1" applyBorder="1" applyAlignment="1">
      <alignment horizontal="left" vertical="center"/>
    </xf>
    <xf numFmtId="17" fontId="5" fillId="2" borderId="21" xfId="0" applyNumberFormat="1" applyFont="1" applyFill="1" applyBorder="1" applyAlignment="1">
      <alignment horizontal="left" vertical="center"/>
    </xf>
    <xf numFmtId="17" fontId="5" fillId="2" borderId="27" xfId="0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4" borderId="22" xfId="3" applyBorder="1" applyAlignment="1"/>
    <xf numFmtId="0" fontId="5" fillId="2" borderId="28" xfId="0" applyFont="1" applyFill="1" applyBorder="1" applyAlignment="1">
      <alignment horizontal="left" vertical="center"/>
    </xf>
    <xf numFmtId="1" fontId="5" fillId="3" borderId="31" xfId="0" applyNumberFormat="1" applyFont="1" applyFill="1" applyBorder="1" applyAlignment="1">
      <alignment horizontal="right" vertical="center"/>
    </xf>
    <xf numFmtId="1" fontId="5" fillId="3" borderId="23" xfId="0" applyNumberFormat="1" applyFont="1" applyFill="1" applyBorder="1" applyAlignment="1">
      <alignment horizontal="right" vertical="center"/>
    </xf>
    <xf numFmtId="1" fontId="5" fillId="3" borderId="35" xfId="0" applyNumberFormat="1" applyFont="1" applyFill="1" applyBorder="1" applyAlignment="1">
      <alignment horizontal="right" vertical="center"/>
    </xf>
    <xf numFmtId="42" fontId="5" fillId="3" borderId="31" xfId="1" applyFont="1" applyFill="1" applyBorder="1" applyAlignment="1">
      <alignment horizontal="right" vertical="center"/>
    </xf>
    <xf numFmtId="42" fontId="5" fillId="3" borderId="23" xfId="1" applyFont="1" applyFill="1" applyBorder="1" applyAlignment="1">
      <alignment horizontal="right" vertical="center"/>
    </xf>
    <xf numFmtId="42" fontId="5" fillId="3" borderId="24" xfId="1" applyFont="1" applyFill="1" applyBorder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165" fontId="5" fillId="3" borderId="32" xfId="2" applyNumberFormat="1" applyFont="1" applyFill="1" applyBorder="1" applyAlignment="1">
      <alignment horizontal="right" vertical="center"/>
    </xf>
    <xf numFmtId="165" fontId="2" fillId="0" borderId="13" xfId="2" applyNumberFormat="1" applyFont="1" applyBorder="1" applyAlignment="1"/>
    <xf numFmtId="0" fontId="5" fillId="2" borderId="29" xfId="0" applyFont="1" applyFill="1" applyBorder="1" applyAlignment="1">
      <alignment horizontal="left" vertical="center"/>
    </xf>
    <xf numFmtId="1" fontId="5" fillId="3" borderId="4" xfId="0" applyNumberFormat="1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right" vertical="center"/>
    </xf>
    <xf numFmtId="42" fontId="5" fillId="3" borderId="4" xfId="1" applyFont="1" applyFill="1" applyBorder="1" applyAlignment="1">
      <alignment horizontal="right" vertical="center"/>
    </xf>
    <xf numFmtId="42" fontId="5" fillId="3" borderId="1" xfId="1" applyFont="1" applyFill="1" applyBorder="1" applyAlignment="1">
      <alignment horizontal="right" vertical="center"/>
    </xf>
    <xf numFmtId="42" fontId="5" fillId="3" borderId="12" xfId="1" applyFont="1" applyFill="1" applyBorder="1" applyAlignment="1">
      <alignment horizontal="right" vertical="center"/>
    </xf>
    <xf numFmtId="165" fontId="5" fillId="3" borderId="33" xfId="2" applyNumberFormat="1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right" vertical="center"/>
    </xf>
    <xf numFmtId="1" fontId="2" fillId="0" borderId="0" xfId="0" applyNumberFormat="1" applyFont="1"/>
    <xf numFmtId="42" fontId="5" fillId="3" borderId="7" xfId="1" applyFont="1" applyFill="1" applyBorder="1" applyAlignment="1">
      <alignment horizontal="right" vertical="center"/>
    </xf>
    <xf numFmtId="42" fontId="2" fillId="0" borderId="0" xfId="1" applyFont="1" applyBorder="1" applyAlignment="1"/>
    <xf numFmtId="42" fontId="2" fillId="0" borderId="13" xfId="1" applyFont="1" applyBorder="1" applyAlignment="1"/>
    <xf numFmtId="165" fontId="5" fillId="3" borderId="39" xfId="2" applyNumberFormat="1" applyFont="1" applyFill="1" applyBorder="1" applyAlignment="1">
      <alignment horizontal="right" vertical="center"/>
    </xf>
    <xf numFmtId="165" fontId="2" fillId="0" borderId="37" xfId="2" applyNumberFormat="1" applyFont="1" applyBorder="1" applyAlignment="1"/>
    <xf numFmtId="0" fontId="2" fillId="0" borderId="40" xfId="0" applyFont="1" applyBorder="1"/>
    <xf numFmtId="10" fontId="2" fillId="0" borderId="41" xfId="2" applyNumberFormat="1" applyFont="1" applyBorder="1" applyAlignment="1"/>
    <xf numFmtId="10" fontId="2" fillId="0" borderId="36" xfId="2" applyNumberFormat="1" applyFont="1" applyBorder="1" applyAlignment="1"/>
    <xf numFmtId="0" fontId="2" fillId="0" borderId="42" xfId="0" applyFont="1" applyBorder="1"/>
    <xf numFmtId="10" fontId="2" fillId="0" borderId="0" xfId="2" applyNumberFormat="1" applyFont="1" applyBorder="1" applyAlignment="1"/>
    <xf numFmtId="10" fontId="2" fillId="0" borderId="13" xfId="2" applyNumberFormat="1" applyFont="1" applyBorder="1" applyAlignment="1"/>
    <xf numFmtId="0" fontId="2" fillId="0" borderId="43" xfId="0" applyFont="1" applyBorder="1"/>
    <xf numFmtId="10" fontId="2" fillId="0" borderId="44" xfId="2" applyNumberFormat="1" applyFont="1" applyBorder="1" applyAlignment="1"/>
    <xf numFmtId="10" fontId="2" fillId="0" borderId="37" xfId="2" applyNumberFormat="1" applyFont="1" applyBorder="1" applyAlignment="1"/>
    <xf numFmtId="0" fontId="4" fillId="4" borderId="18" xfId="3" applyBorder="1" applyAlignment="1"/>
    <xf numFmtId="10" fontId="2" fillId="0" borderId="0" xfId="0" applyNumberFormat="1" applyFont="1"/>
    <xf numFmtId="0" fontId="6" fillId="2" borderId="1" xfId="0" applyFont="1" applyFill="1" applyBorder="1" applyAlignment="1">
      <alignment horizontal="left" vertical="center"/>
    </xf>
    <xf numFmtId="17" fontId="5" fillId="2" borderId="22" xfId="0" applyNumberFormat="1" applyFont="1" applyFill="1" applyBorder="1" applyAlignment="1">
      <alignment horizontal="left" vertical="center"/>
    </xf>
    <xf numFmtId="0" fontId="4" fillId="4" borderId="22" xfId="3" applyBorder="1" applyAlignment="1">
      <alignment horizontal="left" vertical="center"/>
    </xf>
    <xf numFmtId="165" fontId="5" fillId="3" borderId="48" xfId="2" applyNumberFormat="1" applyFont="1" applyFill="1" applyBorder="1" applyAlignment="1">
      <alignment horizontal="right" vertical="center"/>
    </xf>
    <xf numFmtId="165" fontId="5" fillId="3" borderId="46" xfId="2" applyNumberFormat="1" applyFont="1" applyFill="1" applyBorder="1" applyAlignment="1">
      <alignment horizontal="right" vertical="center"/>
    </xf>
    <xf numFmtId="1" fontId="4" fillId="4" borderId="39" xfId="3" applyNumberFormat="1" applyBorder="1" applyAlignment="1">
      <alignment horizontal="right" vertical="center"/>
    </xf>
    <xf numFmtId="1" fontId="5" fillId="3" borderId="17" xfId="0" applyNumberFormat="1" applyFont="1" applyFill="1" applyBorder="1" applyAlignment="1">
      <alignment horizontal="right" vertical="center"/>
    </xf>
    <xf numFmtId="1" fontId="5" fillId="3" borderId="6" xfId="0" applyNumberFormat="1" applyFont="1" applyFill="1" applyBorder="1" applyAlignment="1">
      <alignment horizontal="right" vertical="center"/>
    </xf>
    <xf numFmtId="42" fontId="5" fillId="3" borderId="17" xfId="1" applyFont="1" applyFill="1" applyBorder="1" applyAlignment="1">
      <alignment horizontal="right" vertical="center"/>
    </xf>
    <xf numFmtId="42" fontId="5" fillId="3" borderId="45" xfId="1" applyFont="1" applyFill="1" applyBorder="1" applyAlignment="1">
      <alignment horizontal="right" vertical="center"/>
    </xf>
    <xf numFmtId="0" fontId="4" fillId="4" borderId="25" xfId="3" applyBorder="1" applyAlignment="1">
      <alignment horizontal="left" vertical="center"/>
    </xf>
    <xf numFmtId="165" fontId="5" fillId="3" borderId="47" xfId="2" applyNumberFormat="1" applyFont="1" applyFill="1" applyBorder="1" applyAlignment="1">
      <alignment horizontal="right" vertical="center"/>
    </xf>
    <xf numFmtId="10" fontId="2" fillId="0" borderId="40" xfId="2" applyNumberFormat="1" applyFont="1" applyBorder="1" applyAlignment="1"/>
    <xf numFmtId="10" fontId="2" fillId="0" borderId="42" xfId="2" applyNumberFormat="1" applyFont="1" applyBorder="1" applyAlignment="1"/>
    <xf numFmtId="10" fontId="2" fillId="0" borderId="43" xfId="2" applyNumberFormat="1" applyFont="1" applyBorder="1" applyAlignment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5" fillId="0" borderId="28" xfId="2" applyNumberFormat="1" applyFont="1" applyFill="1" applyBorder="1" applyAlignment="1">
      <alignment horizontal="left" vertical="center"/>
    </xf>
    <xf numFmtId="165" fontId="5" fillId="0" borderId="32" xfId="2" applyNumberFormat="1" applyFont="1" applyFill="1" applyBorder="1" applyAlignment="1">
      <alignment horizontal="left" vertical="center"/>
    </xf>
    <xf numFmtId="165" fontId="5" fillId="0" borderId="29" xfId="2" applyNumberFormat="1" applyFont="1" applyFill="1" applyBorder="1" applyAlignment="1">
      <alignment horizontal="left" vertical="center"/>
    </xf>
    <xf numFmtId="165" fontId="5" fillId="0" borderId="33" xfId="2" applyNumberFormat="1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right" vertical="center"/>
    </xf>
    <xf numFmtId="165" fontId="5" fillId="0" borderId="49" xfId="2" applyNumberFormat="1" applyFont="1" applyFill="1" applyBorder="1" applyAlignment="1">
      <alignment horizontal="left" vertical="center"/>
    </xf>
    <xf numFmtId="165" fontId="5" fillId="0" borderId="39" xfId="2" applyNumberFormat="1" applyFont="1" applyFill="1" applyBorder="1" applyAlignment="1">
      <alignment horizontal="left" vertical="center"/>
    </xf>
    <xf numFmtId="0" fontId="2" fillId="0" borderId="0" xfId="0" applyFont="1" applyAlignment="1">
      <alignment wrapText="1"/>
    </xf>
    <xf numFmtId="165" fontId="4" fillId="4" borderId="22" xfId="3" applyNumberFormat="1" applyBorder="1" applyAlignment="1">
      <alignment horizontal="left" vertical="center"/>
    </xf>
    <xf numFmtId="165" fontId="5" fillId="0" borderId="48" xfId="2" applyNumberFormat="1" applyFont="1" applyFill="1" applyBorder="1" applyAlignment="1">
      <alignment horizontal="left" vertical="center"/>
    </xf>
    <xf numFmtId="165" fontId="5" fillId="0" borderId="46" xfId="2" applyNumberFormat="1" applyFont="1" applyFill="1" applyBorder="1" applyAlignment="1">
      <alignment horizontal="left" vertical="center"/>
    </xf>
    <xf numFmtId="165" fontId="5" fillId="0" borderId="47" xfId="2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right" vertical="center"/>
    </xf>
    <xf numFmtId="165" fontId="5" fillId="0" borderId="32" xfId="2" applyNumberFormat="1" applyFont="1" applyFill="1" applyBorder="1" applyAlignment="1">
      <alignment horizontal="right" vertical="center"/>
    </xf>
    <xf numFmtId="165" fontId="5" fillId="0" borderId="48" xfId="2" applyNumberFormat="1" applyFont="1" applyFill="1" applyBorder="1" applyAlignment="1">
      <alignment horizontal="right" vertical="center"/>
    </xf>
    <xf numFmtId="165" fontId="5" fillId="0" borderId="33" xfId="2" applyNumberFormat="1" applyFont="1" applyFill="1" applyBorder="1" applyAlignment="1">
      <alignment horizontal="right" vertical="center"/>
    </xf>
    <xf numFmtId="165" fontId="5" fillId="0" borderId="46" xfId="2" applyNumberFormat="1" applyFont="1" applyFill="1" applyBorder="1" applyAlignment="1">
      <alignment horizontal="right" vertical="center"/>
    </xf>
    <xf numFmtId="165" fontId="5" fillId="0" borderId="39" xfId="2" applyNumberFormat="1" applyFont="1" applyFill="1" applyBorder="1" applyAlignment="1">
      <alignment horizontal="right" vertical="center"/>
    </xf>
    <xf numFmtId="165" fontId="5" fillId="0" borderId="47" xfId="2" applyNumberFormat="1" applyFont="1" applyFill="1" applyBorder="1" applyAlignment="1">
      <alignment horizontal="right" vertical="center"/>
    </xf>
    <xf numFmtId="164" fontId="4" fillId="4" borderId="5" xfId="3" applyNumberFormat="1" applyBorder="1" applyAlignment="1">
      <alignment horizontal="right" vertical="center"/>
    </xf>
    <xf numFmtId="164" fontId="5" fillId="3" borderId="7" xfId="0" applyNumberFormat="1" applyFont="1" applyFill="1" applyBorder="1" applyAlignment="1">
      <alignment horizontal="right" vertical="center"/>
    </xf>
    <xf numFmtId="164" fontId="5" fillId="3" borderId="17" xfId="0" applyNumberFormat="1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 vertical="center"/>
    </xf>
    <xf numFmtId="164" fontId="5" fillId="3" borderId="35" xfId="0" applyNumberFormat="1" applyFont="1" applyFill="1" applyBorder="1" applyAlignment="1">
      <alignment horizontal="right" vertical="center"/>
    </xf>
    <xf numFmtId="164" fontId="5" fillId="3" borderId="2" xfId="0" applyNumberFormat="1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4" fillId="4" borderId="5" xfId="3" applyFont="1" applyBorder="1" applyAlignment="1">
      <alignment horizontal="left" vertical="center"/>
    </xf>
    <xf numFmtId="164" fontId="4" fillId="4" borderId="22" xfId="3" applyNumberFormat="1" applyFont="1" applyBorder="1" applyAlignment="1">
      <alignment horizontal="right" vertical="center"/>
    </xf>
    <xf numFmtId="1" fontId="4" fillId="4" borderId="32" xfId="3" applyNumberFormat="1" applyFont="1" applyBorder="1" applyAlignment="1">
      <alignment horizontal="right" vertical="center"/>
    </xf>
    <xf numFmtId="165" fontId="5" fillId="0" borderId="38" xfId="2" applyNumberFormat="1" applyFont="1" applyFill="1" applyBorder="1" applyAlignment="1">
      <alignment horizontal="right" vertical="center"/>
    </xf>
    <xf numFmtId="165" fontId="5" fillId="0" borderId="52" xfId="2" applyNumberFormat="1" applyFont="1" applyFill="1" applyBorder="1" applyAlignment="1">
      <alignment horizontal="right" vertical="center"/>
    </xf>
    <xf numFmtId="1" fontId="4" fillId="4" borderId="33" xfId="3" applyNumberFormat="1" applyFont="1" applyBorder="1" applyAlignment="1">
      <alignment horizontal="right" vertical="center"/>
    </xf>
    <xf numFmtId="1" fontId="1" fillId="0" borderId="0" xfId="0" applyNumberFormat="1" applyFont="1"/>
    <xf numFmtId="42" fontId="1" fillId="0" borderId="0" xfId="1" applyFont="1" applyBorder="1" applyAlignment="1"/>
    <xf numFmtId="42" fontId="1" fillId="0" borderId="13" xfId="1" applyFont="1" applyBorder="1" applyAlignment="1"/>
    <xf numFmtId="1" fontId="4" fillId="4" borderId="34" xfId="3" applyNumberFormat="1" applyFont="1" applyBorder="1" applyAlignment="1">
      <alignment horizontal="right" vertical="center"/>
    </xf>
    <xf numFmtId="0" fontId="4" fillId="4" borderId="18" xfId="3" applyFont="1" applyBorder="1" applyAlignment="1">
      <alignment horizontal="left" vertical="center"/>
    </xf>
    <xf numFmtId="1" fontId="4" fillId="4" borderId="5" xfId="3" applyNumberFormat="1" applyFont="1" applyBorder="1" applyAlignment="1">
      <alignment horizontal="right" vertical="center"/>
    </xf>
    <xf numFmtId="1" fontId="4" fillId="4" borderId="20" xfId="3" applyNumberFormat="1" applyFont="1" applyBorder="1" applyAlignment="1">
      <alignment horizontal="right" vertical="center"/>
    </xf>
    <xf numFmtId="1" fontId="4" fillId="4" borderId="26" xfId="3" applyNumberFormat="1" applyFont="1" applyBorder="1" applyAlignment="1">
      <alignment horizontal="right" vertical="center"/>
    </xf>
    <xf numFmtId="1" fontId="4" fillId="4" borderId="21" xfId="3" applyNumberFormat="1" applyFont="1" applyBorder="1" applyAlignment="1">
      <alignment horizontal="right" vertical="center"/>
    </xf>
    <xf numFmtId="0" fontId="4" fillId="4" borderId="5" xfId="3" applyFont="1" applyBorder="1" applyAlignment="1"/>
    <xf numFmtId="10" fontId="1" fillId="0" borderId="40" xfId="2" applyNumberFormat="1" applyFont="1" applyBorder="1" applyAlignment="1"/>
    <xf numFmtId="10" fontId="1" fillId="0" borderId="41" xfId="2" applyNumberFormat="1" applyFont="1" applyBorder="1" applyAlignment="1"/>
    <xf numFmtId="10" fontId="1" fillId="0" borderId="36" xfId="2" applyNumberFormat="1" applyFont="1" applyBorder="1" applyAlignment="1"/>
    <xf numFmtId="10" fontId="1" fillId="0" borderId="42" xfId="2" applyNumberFormat="1" applyFont="1" applyBorder="1" applyAlignment="1"/>
    <xf numFmtId="10" fontId="1" fillId="0" borderId="0" xfId="2" applyNumberFormat="1" applyFont="1" applyBorder="1" applyAlignment="1"/>
    <xf numFmtId="10" fontId="1" fillId="0" borderId="13" xfId="2" applyNumberFormat="1" applyFont="1" applyBorder="1" applyAlignment="1"/>
    <xf numFmtId="10" fontId="1" fillId="0" borderId="43" xfId="2" applyNumberFormat="1" applyFont="1" applyBorder="1" applyAlignment="1"/>
    <xf numFmtId="10" fontId="1" fillId="0" borderId="44" xfId="2" applyNumberFormat="1" applyFont="1" applyBorder="1" applyAlignment="1"/>
    <xf numFmtId="10" fontId="1" fillId="0" borderId="37" xfId="2" applyNumberFormat="1" applyFont="1" applyBorder="1" applyAlignment="1"/>
    <xf numFmtId="10" fontId="4" fillId="4" borderId="18" xfId="3" applyNumberFormat="1" applyFont="1" applyBorder="1" applyAlignment="1"/>
    <xf numFmtId="10" fontId="4" fillId="4" borderId="19" xfId="3" applyNumberFormat="1" applyFont="1" applyBorder="1" applyAlignment="1"/>
    <xf numFmtId="10" fontId="4" fillId="4" borderId="22" xfId="3" applyNumberFormat="1" applyFont="1" applyBorder="1" applyAlignment="1"/>
  </cellXfs>
  <cellStyles count="4">
    <cellStyle name="Énfasis6" xfId="3" builtinId="49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'REPUESTOS DEL SOL'!$C$7:$G$7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'REPUESTOS DEL SOL'!$C$27:$G$27</c:f>
              <c:numCache>
                <c:formatCode>0</c:formatCode>
                <c:ptCount val="5"/>
                <c:pt idx="0">
                  <c:v>18708</c:v>
                </c:pt>
                <c:pt idx="1">
                  <c:v>17786</c:v>
                </c:pt>
                <c:pt idx="2">
                  <c:v>17383</c:v>
                </c:pt>
                <c:pt idx="3">
                  <c:v>16873</c:v>
                </c:pt>
                <c:pt idx="4">
                  <c:v>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B049-B16F-7AE58663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26470560"/>
        <c:axId val="499054208"/>
      </c:lineChart>
      <c:dateAx>
        <c:axId val="1426470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9054208"/>
        <c:crosses val="autoZero"/>
        <c:auto val="1"/>
        <c:lblOffset val="100"/>
        <c:baseTimeUnit val="months"/>
      </c:dateAx>
      <c:valAx>
        <c:axId val="4990542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64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ILUMINACIÓN!$I$8:$M$8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ILUMINACIÓN!$I$19:$M$19</c:f>
              <c:numCache>
                <c:formatCode>_("$"* #,##0_);_("$"* \(#,##0\);_("$"* "-"_);_(@_)</c:formatCode>
                <c:ptCount val="5"/>
                <c:pt idx="0">
                  <c:v>126975482</c:v>
                </c:pt>
                <c:pt idx="1">
                  <c:v>129620456</c:v>
                </c:pt>
                <c:pt idx="2">
                  <c:v>118268636</c:v>
                </c:pt>
                <c:pt idx="3">
                  <c:v>109728073</c:v>
                </c:pt>
                <c:pt idx="4">
                  <c:v>102927290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6746-90A5-1B4A1DF0E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804847"/>
        <c:axId val="58806847"/>
      </c:lineChart>
      <c:dateAx>
        <c:axId val="588048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06847"/>
        <c:crosses val="autoZero"/>
        <c:auto val="1"/>
        <c:lblOffset val="100"/>
        <c:baseTimeUnit val="months"/>
      </c:dateAx>
      <c:valAx>
        <c:axId val="58806847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ILUMINACIÓN!$B$8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ILUMINACIÓN!$A$9:$A$18</c:f>
              <c:strCache>
                <c:ptCount val="10"/>
                <c:pt idx="0">
                  <c:v>Focos Delanteros</c:v>
                </c:pt>
                <c:pt idx="1">
                  <c:v>Focos Traseros</c:v>
                </c:pt>
                <c:pt idx="2">
                  <c:v>Faros Auxiliares</c:v>
                </c:pt>
                <c:pt idx="3">
                  <c:v>Faros</c:v>
                </c:pt>
                <c:pt idx="4">
                  <c:v>Faros de Giro</c:v>
                </c:pt>
                <c:pt idx="5">
                  <c:v>Faros de 3 stop</c:v>
                </c:pt>
                <c:pt idx="6">
                  <c:v>Ojos de Gato</c:v>
                </c:pt>
                <c:pt idx="7">
                  <c:v>Ampolletas</c:v>
                </c:pt>
                <c:pt idx="8">
                  <c:v>Faros de Patentes</c:v>
                </c:pt>
                <c:pt idx="9">
                  <c:v>Ampolletas y LEDs</c:v>
                </c:pt>
              </c:strCache>
            </c:strRef>
          </c:cat>
          <c:val>
            <c:numRef>
              <c:f>ILUMINACIÓN!$B$9:$B$18</c:f>
              <c:numCache>
                <c:formatCode>0</c:formatCode>
                <c:ptCount val="10"/>
                <c:pt idx="0">
                  <c:v>3249</c:v>
                </c:pt>
                <c:pt idx="1">
                  <c:v>5862</c:v>
                </c:pt>
                <c:pt idx="2">
                  <c:v>3487</c:v>
                </c:pt>
                <c:pt idx="3">
                  <c:v>2149</c:v>
                </c:pt>
                <c:pt idx="4">
                  <c:v>684</c:v>
                </c:pt>
                <c:pt idx="5">
                  <c:v>59</c:v>
                </c:pt>
                <c:pt idx="6">
                  <c:v>43</c:v>
                </c:pt>
                <c:pt idx="7">
                  <c:v>19</c:v>
                </c:pt>
                <c:pt idx="8">
                  <c:v>13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1F4C-B640-A3303907B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39167"/>
        <c:axId val="58841439"/>
      </c:barChart>
      <c:catAx>
        <c:axId val="588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41439"/>
        <c:crosses val="autoZero"/>
        <c:auto val="1"/>
        <c:lblAlgn val="ctr"/>
        <c:lblOffset val="100"/>
        <c:noMultiLvlLbl val="0"/>
      </c:catAx>
      <c:valAx>
        <c:axId val="588414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83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ILUMINACIÓN!$H$8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ILUMINACIÓN!$A$9:$A$18</c:f>
              <c:strCache>
                <c:ptCount val="10"/>
                <c:pt idx="0">
                  <c:v>Focos Delanteros</c:v>
                </c:pt>
                <c:pt idx="1">
                  <c:v>Focos Traseros</c:v>
                </c:pt>
                <c:pt idx="2">
                  <c:v>Faros Auxiliares</c:v>
                </c:pt>
                <c:pt idx="3">
                  <c:v>Faros</c:v>
                </c:pt>
                <c:pt idx="4">
                  <c:v>Faros de Giro</c:v>
                </c:pt>
                <c:pt idx="5">
                  <c:v>Faros de 3 stop</c:v>
                </c:pt>
                <c:pt idx="6">
                  <c:v>Ojos de Gato</c:v>
                </c:pt>
                <c:pt idx="7">
                  <c:v>Ampolletas</c:v>
                </c:pt>
                <c:pt idx="8">
                  <c:v>Faros de Patentes</c:v>
                </c:pt>
                <c:pt idx="9">
                  <c:v>Ampolletas y LEDs</c:v>
                </c:pt>
              </c:strCache>
            </c:strRef>
          </c:cat>
          <c:val>
            <c:numRef>
              <c:f>ILUMINACIÓN!$H$9:$H$18</c:f>
              <c:numCache>
                <c:formatCode>_("$"* #,##0_);_("$"* \(#,##0\);_("$"* "-"_);_(@_)</c:formatCode>
                <c:ptCount val="10"/>
                <c:pt idx="0">
                  <c:v>221847111</c:v>
                </c:pt>
                <c:pt idx="1">
                  <c:v>204011284</c:v>
                </c:pt>
                <c:pt idx="2">
                  <c:v>86854374</c:v>
                </c:pt>
                <c:pt idx="3">
                  <c:v>64100773</c:v>
                </c:pt>
                <c:pt idx="4">
                  <c:v>8912615</c:v>
                </c:pt>
                <c:pt idx="5">
                  <c:v>1098060</c:v>
                </c:pt>
                <c:pt idx="6">
                  <c:v>435570</c:v>
                </c:pt>
                <c:pt idx="7">
                  <c:v>134038</c:v>
                </c:pt>
                <c:pt idx="8">
                  <c:v>103132</c:v>
                </c:pt>
                <c:pt idx="9">
                  <c:v>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9740-8164-8A58AF7BA4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8105728"/>
        <c:axId val="1418107456"/>
      </c:barChart>
      <c:catAx>
        <c:axId val="14181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107456"/>
        <c:crosses val="autoZero"/>
        <c:auto val="1"/>
        <c:lblAlgn val="ctr"/>
        <c:lblOffset val="100"/>
        <c:noMultiLvlLbl val="0"/>
      </c:catAx>
      <c:valAx>
        <c:axId val="141810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4181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 2025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FRENOS!$C$8:$G$8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FRENOS!$C$25:$G$25</c:f>
              <c:numCache>
                <c:formatCode>0</c:formatCode>
                <c:ptCount val="5"/>
                <c:pt idx="0">
                  <c:v>1093</c:v>
                </c:pt>
                <c:pt idx="1">
                  <c:v>1005</c:v>
                </c:pt>
                <c:pt idx="2">
                  <c:v>841</c:v>
                </c:pt>
                <c:pt idx="3">
                  <c:v>854</c:v>
                </c:pt>
                <c:pt idx="4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E-8D4A-8D33-65982263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9079552"/>
        <c:axId val="58822575"/>
      </c:lineChart>
      <c:dateAx>
        <c:axId val="479079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22575"/>
        <c:crosses val="autoZero"/>
        <c:auto val="1"/>
        <c:lblOffset val="100"/>
        <c:baseTimeUnit val="months"/>
      </c:dateAx>
      <c:valAx>
        <c:axId val="588225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90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</a:t>
            </a:r>
            <a:r>
              <a:rPr lang="es-MX" baseline="0"/>
              <a:t> VENTAS 2025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FRENOS!$I$8:$M$8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FRENOS!$I$25:$M$25</c:f>
              <c:numCache>
                <c:formatCode>_("$"* #,##0_);_("$"* \(#,##0\);_("$"* "-"_);_(@_)</c:formatCode>
                <c:ptCount val="5"/>
                <c:pt idx="0">
                  <c:v>34364908</c:v>
                </c:pt>
                <c:pt idx="1">
                  <c:v>33973075</c:v>
                </c:pt>
                <c:pt idx="2">
                  <c:v>26871059</c:v>
                </c:pt>
                <c:pt idx="3">
                  <c:v>27183146</c:v>
                </c:pt>
                <c:pt idx="4">
                  <c:v>31309209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F-9747-8568-CA2CF4BC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8023312"/>
        <c:axId val="1418025312"/>
      </c:lineChart>
      <c:dateAx>
        <c:axId val="1418023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025312"/>
        <c:crosses val="autoZero"/>
        <c:auto val="1"/>
        <c:lblOffset val="100"/>
        <c:baseTimeUnit val="months"/>
      </c:dateAx>
      <c:valAx>
        <c:axId val="1418025312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0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FRENOS!$B$8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FRENOS!$A$9:$A$24</c:f>
              <c:strCache>
                <c:ptCount val="16"/>
                <c:pt idx="0">
                  <c:v>Discos de Freno</c:v>
                </c:pt>
                <c:pt idx="1">
                  <c:v>Pastillas de Freno</c:v>
                </c:pt>
                <c:pt idx="2">
                  <c:v>Bombas de Freno</c:v>
                </c:pt>
                <c:pt idx="3">
                  <c:v>Tambores de Freno</c:v>
                </c:pt>
                <c:pt idx="4">
                  <c:v>Cables Freno de Mano</c:v>
                </c:pt>
                <c:pt idx="5">
                  <c:v>Balatas de Freno</c:v>
                </c:pt>
                <c:pt idx="6">
                  <c:v>Mangueras de Frenos</c:v>
                </c:pt>
                <c:pt idx="7">
                  <c:v>Sensores de ABS</c:v>
                </c:pt>
                <c:pt idx="8">
                  <c:v>Cilindros de Frenos</c:v>
                </c:pt>
                <c:pt idx="9">
                  <c:v>Servofrenos</c:v>
                </c:pt>
                <c:pt idx="10">
                  <c:v>Calipers</c:v>
                </c:pt>
                <c:pt idx="11">
                  <c:v>Otros</c:v>
                </c:pt>
                <c:pt idx="12">
                  <c:v>Reguladores de Frenos</c:v>
                </c:pt>
                <c:pt idx="13">
                  <c:v>Kits Completos</c:v>
                </c:pt>
                <c:pt idx="14">
                  <c:v>Interruptores</c:v>
                </c:pt>
                <c:pt idx="15">
                  <c:v>Depósitos Líquido de Frenos</c:v>
                </c:pt>
              </c:strCache>
            </c:strRef>
          </c:cat>
          <c:val>
            <c:numRef>
              <c:f>FRENOS!$B$9:$B$24</c:f>
              <c:numCache>
                <c:formatCode>0</c:formatCode>
                <c:ptCount val="16"/>
                <c:pt idx="0">
                  <c:v>1090</c:v>
                </c:pt>
                <c:pt idx="1">
                  <c:v>1993</c:v>
                </c:pt>
                <c:pt idx="2">
                  <c:v>266</c:v>
                </c:pt>
                <c:pt idx="3">
                  <c:v>149</c:v>
                </c:pt>
                <c:pt idx="4">
                  <c:v>268</c:v>
                </c:pt>
                <c:pt idx="5">
                  <c:v>290</c:v>
                </c:pt>
                <c:pt idx="6">
                  <c:v>184</c:v>
                </c:pt>
                <c:pt idx="7">
                  <c:v>77</c:v>
                </c:pt>
                <c:pt idx="8">
                  <c:v>137</c:v>
                </c:pt>
                <c:pt idx="9">
                  <c:v>21</c:v>
                </c:pt>
                <c:pt idx="10">
                  <c:v>12</c:v>
                </c:pt>
                <c:pt idx="11">
                  <c:v>5</c:v>
                </c:pt>
                <c:pt idx="12">
                  <c:v>40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B-DC4C-9EA6-FC457910EA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75295"/>
        <c:axId val="58880207"/>
      </c:barChart>
      <c:catAx>
        <c:axId val="588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80207"/>
        <c:crosses val="autoZero"/>
        <c:auto val="1"/>
        <c:lblAlgn val="ctr"/>
        <c:lblOffset val="100"/>
        <c:noMultiLvlLbl val="0"/>
      </c:catAx>
      <c:valAx>
        <c:axId val="58880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8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FRENOS!$H$8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FRENOS!$A$9:$A$24</c:f>
              <c:strCache>
                <c:ptCount val="16"/>
                <c:pt idx="0">
                  <c:v>Discos de Freno</c:v>
                </c:pt>
                <c:pt idx="1">
                  <c:v>Pastillas de Freno</c:v>
                </c:pt>
                <c:pt idx="2">
                  <c:v>Bombas de Freno</c:v>
                </c:pt>
                <c:pt idx="3">
                  <c:v>Tambores de Freno</c:v>
                </c:pt>
                <c:pt idx="4">
                  <c:v>Cables Freno de Mano</c:v>
                </c:pt>
                <c:pt idx="5">
                  <c:v>Balatas de Freno</c:v>
                </c:pt>
                <c:pt idx="6">
                  <c:v>Mangueras de Frenos</c:v>
                </c:pt>
                <c:pt idx="7">
                  <c:v>Sensores de ABS</c:v>
                </c:pt>
                <c:pt idx="8">
                  <c:v>Cilindros de Frenos</c:v>
                </c:pt>
                <c:pt idx="9">
                  <c:v>Servofrenos</c:v>
                </c:pt>
                <c:pt idx="10">
                  <c:v>Calipers</c:v>
                </c:pt>
                <c:pt idx="11">
                  <c:v>Otros</c:v>
                </c:pt>
                <c:pt idx="12">
                  <c:v>Reguladores de Frenos</c:v>
                </c:pt>
                <c:pt idx="13">
                  <c:v>Kits Completos</c:v>
                </c:pt>
                <c:pt idx="14">
                  <c:v>Interruptores</c:v>
                </c:pt>
                <c:pt idx="15">
                  <c:v>Depósitos Líquido de Frenos</c:v>
                </c:pt>
              </c:strCache>
            </c:strRef>
          </c:cat>
          <c:val>
            <c:numRef>
              <c:f>FRENOS!$H$9:$H$24</c:f>
              <c:numCache>
                <c:formatCode>_("$"* #,##0_);_("$"* \(#,##0\);_("$"* "-"_);_(@_)</c:formatCode>
                <c:ptCount val="16"/>
                <c:pt idx="0">
                  <c:v>67654087</c:v>
                </c:pt>
                <c:pt idx="1">
                  <c:v>39507291</c:v>
                </c:pt>
                <c:pt idx="2">
                  <c:v>14290186</c:v>
                </c:pt>
                <c:pt idx="3">
                  <c:v>8598475</c:v>
                </c:pt>
                <c:pt idx="4">
                  <c:v>7064210</c:v>
                </c:pt>
                <c:pt idx="5">
                  <c:v>6998882</c:v>
                </c:pt>
                <c:pt idx="6">
                  <c:v>2147980</c:v>
                </c:pt>
                <c:pt idx="7">
                  <c:v>1822980</c:v>
                </c:pt>
                <c:pt idx="8">
                  <c:v>1773810</c:v>
                </c:pt>
                <c:pt idx="9">
                  <c:v>1481152</c:v>
                </c:pt>
                <c:pt idx="10">
                  <c:v>1079880</c:v>
                </c:pt>
                <c:pt idx="11">
                  <c:v>451950</c:v>
                </c:pt>
                <c:pt idx="12">
                  <c:v>411600</c:v>
                </c:pt>
                <c:pt idx="13">
                  <c:v>237950</c:v>
                </c:pt>
                <c:pt idx="14">
                  <c:v>116014</c:v>
                </c:pt>
                <c:pt idx="15">
                  <c:v>64950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F43-85CF-B919DC473D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8068048"/>
        <c:axId val="1418070320"/>
      </c:barChart>
      <c:catAx>
        <c:axId val="14180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070320"/>
        <c:crosses val="autoZero"/>
        <c:auto val="1"/>
        <c:lblAlgn val="ctr"/>
        <c:lblOffset val="100"/>
        <c:noMultiLvlLbl val="0"/>
      </c:catAx>
      <c:valAx>
        <c:axId val="141807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4180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r>
              <a:rPr lang="es-MX" baseline="0"/>
              <a:t> 2025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ENCENDIDO!$C$8:$G$8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ENCENDIDO!$C$18:$G$18</c:f>
              <c:numCache>
                <c:formatCode>0</c:formatCode>
                <c:ptCount val="5"/>
                <c:pt idx="0">
                  <c:v>736</c:v>
                </c:pt>
                <c:pt idx="1">
                  <c:v>854</c:v>
                </c:pt>
                <c:pt idx="2">
                  <c:v>754</c:v>
                </c:pt>
                <c:pt idx="3">
                  <c:v>768</c:v>
                </c:pt>
                <c:pt idx="4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5-3E42-B112-BD6FBDC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774879"/>
        <c:axId val="58890879"/>
      </c:lineChart>
      <c:dateAx>
        <c:axId val="587748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90879"/>
        <c:crosses val="autoZero"/>
        <c:auto val="1"/>
        <c:lblOffset val="100"/>
        <c:baseTimeUnit val="months"/>
      </c:dateAx>
      <c:valAx>
        <c:axId val="588908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7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</a:t>
            </a:r>
            <a:r>
              <a:rPr lang="es-MX" baseline="0"/>
              <a:t> 2025</a:t>
            </a:r>
            <a:r>
              <a:rPr lang="es-MX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ENCENDIDO!$I$8:$M$8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ENCENDIDO!$I$18:$M$18</c:f>
              <c:numCache>
                <c:formatCode>_("$"* #,##0_);_("$"* \(#,##0\);_("$"* "-"_);_(@_)</c:formatCode>
                <c:ptCount val="5"/>
                <c:pt idx="0">
                  <c:v>31930701</c:v>
                </c:pt>
                <c:pt idx="1">
                  <c:v>40396913</c:v>
                </c:pt>
                <c:pt idx="2">
                  <c:v>36878094</c:v>
                </c:pt>
                <c:pt idx="3">
                  <c:v>32602889</c:v>
                </c:pt>
                <c:pt idx="4">
                  <c:v>29578622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7-E64B-8A4C-11F2CA8B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5008048"/>
        <c:axId val="715010320"/>
      </c:lineChart>
      <c:dateAx>
        <c:axId val="71500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010320"/>
        <c:crosses val="autoZero"/>
        <c:auto val="1"/>
        <c:lblOffset val="100"/>
        <c:baseTimeUnit val="months"/>
      </c:dateAx>
      <c:valAx>
        <c:axId val="71501032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0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ENCENDIDO!$B$8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ENCENDIDO!$A$9:$A$17</c:f>
              <c:strCache>
                <c:ptCount val="9"/>
                <c:pt idx="0">
                  <c:v>Alternadores y Piezas</c:v>
                </c:pt>
                <c:pt idx="1">
                  <c:v>Motor de Arranque</c:v>
                </c:pt>
                <c:pt idx="2">
                  <c:v>Bobinas de Encendido</c:v>
                </c:pt>
                <c:pt idx="3">
                  <c:v>Cables de Bujías</c:v>
                </c:pt>
                <c:pt idx="4">
                  <c:v>Bujías</c:v>
                </c:pt>
                <c:pt idx="5">
                  <c:v>Módulos de Encendido</c:v>
                </c:pt>
                <c:pt idx="6">
                  <c:v>Distribuidores y Piezas</c:v>
                </c:pt>
                <c:pt idx="7">
                  <c:v>Otros</c:v>
                </c:pt>
                <c:pt idx="8">
                  <c:v>Válvulas Solenoides</c:v>
                </c:pt>
              </c:strCache>
            </c:strRef>
          </c:cat>
          <c:val>
            <c:numRef>
              <c:f>ENCENDIDO!$B$9:$B$17</c:f>
              <c:numCache>
                <c:formatCode>0</c:formatCode>
                <c:ptCount val="9"/>
                <c:pt idx="0">
                  <c:v>681</c:v>
                </c:pt>
                <c:pt idx="1">
                  <c:v>570</c:v>
                </c:pt>
                <c:pt idx="2">
                  <c:v>1267</c:v>
                </c:pt>
                <c:pt idx="3">
                  <c:v>618</c:v>
                </c:pt>
                <c:pt idx="4">
                  <c:v>352</c:v>
                </c:pt>
                <c:pt idx="5">
                  <c:v>61</c:v>
                </c:pt>
                <c:pt idx="6">
                  <c:v>31</c:v>
                </c:pt>
                <c:pt idx="7">
                  <c:v>71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EF4E-A157-5A7FEC418C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8196768"/>
        <c:axId val="1418198496"/>
      </c:barChart>
      <c:catAx>
        <c:axId val="14181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198496"/>
        <c:crosses val="autoZero"/>
        <c:auto val="1"/>
        <c:lblAlgn val="ctr"/>
        <c:lblOffset val="100"/>
        <c:noMultiLvlLbl val="0"/>
      </c:catAx>
      <c:valAx>
        <c:axId val="141819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4181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'REPUESTOS DEL SOL'!$I$7:$M$7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'REPUESTOS DEL SOL'!$I$27:$M$27</c:f>
              <c:numCache>
                <c:formatCode>_("$"* #,##0_);_("$"* \(#,##0\);_("$"* "-"_);_(@_)</c:formatCode>
                <c:ptCount val="5"/>
                <c:pt idx="0">
                  <c:v>848491079</c:v>
                </c:pt>
                <c:pt idx="1">
                  <c:v>773358905</c:v>
                </c:pt>
                <c:pt idx="2">
                  <c:v>713242545</c:v>
                </c:pt>
                <c:pt idx="3">
                  <c:v>675157601</c:v>
                </c:pt>
                <c:pt idx="4">
                  <c:v>609261977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AC4D-972E-3C8B6440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9023296"/>
        <c:axId val="479025024"/>
      </c:lineChart>
      <c:dateAx>
        <c:axId val="479023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9025024"/>
        <c:crosses val="autoZero"/>
        <c:auto val="1"/>
        <c:lblOffset val="100"/>
        <c:baseTimeUnit val="months"/>
      </c:dateAx>
      <c:valAx>
        <c:axId val="479025024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90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ENCENDIDO!$H$8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ENCENDIDO!$A$9:$A$17</c:f>
              <c:strCache>
                <c:ptCount val="9"/>
                <c:pt idx="0">
                  <c:v>Alternadores y Piezas</c:v>
                </c:pt>
                <c:pt idx="1">
                  <c:v>Motor de Arranque</c:v>
                </c:pt>
                <c:pt idx="2">
                  <c:v>Bobinas de Encendido</c:v>
                </c:pt>
                <c:pt idx="3">
                  <c:v>Cables de Bujías</c:v>
                </c:pt>
                <c:pt idx="4">
                  <c:v>Bujías</c:v>
                </c:pt>
                <c:pt idx="5">
                  <c:v>Módulos de Encendido</c:v>
                </c:pt>
                <c:pt idx="6">
                  <c:v>Distribuidores y Piezas</c:v>
                </c:pt>
                <c:pt idx="7">
                  <c:v>Otros</c:v>
                </c:pt>
                <c:pt idx="8">
                  <c:v>Válvulas Solenoides</c:v>
                </c:pt>
              </c:strCache>
            </c:strRef>
          </c:cat>
          <c:val>
            <c:numRef>
              <c:f>ENCENDIDO!$H$9:$H$17</c:f>
              <c:numCache>
                <c:formatCode>_("$"* #,##0_);_("$"* \(#,##0\);_("$"* "-"_);_(@_)</c:formatCode>
                <c:ptCount val="9"/>
                <c:pt idx="0">
                  <c:v>67707863</c:v>
                </c:pt>
                <c:pt idx="1">
                  <c:v>48444475</c:v>
                </c:pt>
                <c:pt idx="2">
                  <c:v>30978909</c:v>
                </c:pt>
                <c:pt idx="3">
                  <c:v>9287968</c:v>
                </c:pt>
                <c:pt idx="4">
                  <c:v>9057730</c:v>
                </c:pt>
                <c:pt idx="5">
                  <c:v>2266231</c:v>
                </c:pt>
                <c:pt idx="6">
                  <c:v>1838741</c:v>
                </c:pt>
                <c:pt idx="7">
                  <c:v>1572352</c:v>
                </c:pt>
                <c:pt idx="8">
                  <c:v>232950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8-D248-B48D-E407B0413B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956239"/>
        <c:axId val="58958511"/>
      </c:barChart>
      <c:catAx>
        <c:axId val="589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958511"/>
        <c:crosses val="autoZero"/>
        <c:auto val="1"/>
        <c:lblAlgn val="ctr"/>
        <c:lblOffset val="100"/>
        <c:noMultiLvlLbl val="0"/>
      </c:catAx>
      <c:valAx>
        <c:axId val="589585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589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MOTORES!$C$8:$G$8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MOTORES!$C$31:$G$31</c:f>
              <c:numCache>
                <c:formatCode>0</c:formatCode>
                <c:ptCount val="5"/>
                <c:pt idx="0">
                  <c:v>4283</c:v>
                </c:pt>
                <c:pt idx="1">
                  <c:v>3914</c:v>
                </c:pt>
                <c:pt idx="2">
                  <c:v>3764</c:v>
                </c:pt>
                <c:pt idx="3">
                  <c:v>3671</c:v>
                </c:pt>
                <c:pt idx="4">
                  <c:v>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3-FE45-A0AF-84F559B9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8216416"/>
        <c:axId val="1418218688"/>
      </c:lineChart>
      <c:dateAx>
        <c:axId val="1418216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218688"/>
        <c:crosses val="autoZero"/>
        <c:auto val="1"/>
        <c:lblOffset val="100"/>
        <c:baseTimeUnit val="months"/>
      </c:dateAx>
      <c:valAx>
        <c:axId val="1418218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2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MOTORES!$I$8:$M$8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MOTORES!$I$31:$M$31</c:f>
              <c:numCache>
                <c:formatCode>_("$"* #,##0_);_("$"* \(#,##0\);_("$"* "-"_);_(@_)</c:formatCode>
                <c:ptCount val="5"/>
                <c:pt idx="0">
                  <c:v>244194396</c:v>
                </c:pt>
                <c:pt idx="1">
                  <c:v>200114756</c:v>
                </c:pt>
                <c:pt idx="2">
                  <c:v>188418390</c:v>
                </c:pt>
                <c:pt idx="3">
                  <c:v>171822621</c:v>
                </c:pt>
                <c:pt idx="4">
                  <c:v>144231613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7-BA45-AC2B-5B92D31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8057488"/>
        <c:axId val="1418048720"/>
      </c:lineChart>
      <c:dateAx>
        <c:axId val="14180574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048720"/>
        <c:crosses val="autoZero"/>
        <c:auto val="1"/>
        <c:lblOffset val="100"/>
        <c:baseTimeUnit val="months"/>
      </c:dateAx>
      <c:valAx>
        <c:axId val="141804872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0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MOTORES!$B$8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MOTORES!$A$9:$A$30</c:f>
              <c:strCache>
                <c:ptCount val="22"/>
                <c:pt idx="0">
                  <c:v>Radiadores</c:v>
                </c:pt>
                <c:pt idx="1">
                  <c:v>Componentes de Motor</c:v>
                </c:pt>
                <c:pt idx="2">
                  <c:v>Turbos</c:v>
                </c:pt>
                <c:pt idx="3">
                  <c:v>Distribución</c:v>
                </c:pt>
                <c:pt idx="4">
                  <c:v>Juntas</c:v>
                </c:pt>
                <c:pt idx="5">
                  <c:v>Bombas</c:v>
                </c:pt>
                <c:pt idx="6">
                  <c:v>Soportes de Motor</c:v>
                </c:pt>
                <c:pt idx="7">
                  <c:v>Correas de Accesorios</c:v>
                </c:pt>
                <c:pt idx="8">
                  <c:v>Carburadores</c:v>
                </c:pt>
                <c:pt idx="9">
                  <c:v>Polea de Cigueñal</c:v>
                </c:pt>
                <c:pt idx="10">
                  <c:v>Retenes de Motor</c:v>
                </c:pt>
                <c:pt idx="11">
                  <c:v>Sensores de Temperatura</c:v>
                </c:pt>
                <c:pt idx="12">
                  <c:v>Múltiples de Admisión</c:v>
                </c:pt>
                <c:pt idx="13">
                  <c:v>Bulbos de Aceite</c:v>
                </c:pt>
                <c:pt idx="14">
                  <c:v>Mangueras de Admisión</c:v>
                </c:pt>
                <c:pt idx="15">
                  <c:v>Varillas de Nivel de Aceite</c:v>
                </c:pt>
                <c:pt idx="16">
                  <c:v>Mangueras de Intercooler</c:v>
                </c:pt>
                <c:pt idx="17">
                  <c:v>Múltiples de Escapes</c:v>
                </c:pt>
                <c:pt idx="18">
                  <c:v>Tapa de Aceite</c:v>
                </c:pt>
                <c:pt idx="19">
                  <c:v>Cables de Comandos</c:v>
                </c:pt>
                <c:pt idx="20">
                  <c:v>Cubre Motores Laterales</c:v>
                </c:pt>
                <c:pt idx="21">
                  <c:v>Tapas Cubre Motor</c:v>
                </c:pt>
              </c:strCache>
            </c:strRef>
          </c:cat>
          <c:val>
            <c:numRef>
              <c:f>MOTORES!$B$9:$B$30</c:f>
              <c:numCache>
                <c:formatCode>0</c:formatCode>
                <c:ptCount val="22"/>
                <c:pt idx="0">
                  <c:v>4243</c:v>
                </c:pt>
                <c:pt idx="1">
                  <c:v>3488</c:v>
                </c:pt>
                <c:pt idx="2">
                  <c:v>507</c:v>
                </c:pt>
                <c:pt idx="3">
                  <c:v>1945</c:v>
                </c:pt>
                <c:pt idx="4">
                  <c:v>3280</c:v>
                </c:pt>
                <c:pt idx="5">
                  <c:v>2003</c:v>
                </c:pt>
                <c:pt idx="6">
                  <c:v>1253</c:v>
                </c:pt>
                <c:pt idx="7">
                  <c:v>670</c:v>
                </c:pt>
                <c:pt idx="8">
                  <c:v>120</c:v>
                </c:pt>
                <c:pt idx="9">
                  <c:v>118</c:v>
                </c:pt>
                <c:pt idx="10">
                  <c:v>384</c:v>
                </c:pt>
                <c:pt idx="11">
                  <c:v>199</c:v>
                </c:pt>
                <c:pt idx="12">
                  <c:v>18</c:v>
                </c:pt>
                <c:pt idx="13">
                  <c:v>61</c:v>
                </c:pt>
                <c:pt idx="14">
                  <c:v>34</c:v>
                </c:pt>
                <c:pt idx="15">
                  <c:v>82</c:v>
                </c:pt>
                <c:pt idx="16">
                  <c:v>12</c:v>
                </c:pt>
                <c:pt idx="17">
                  <c:v>9</c:v>
                </c:pt>
                <c:pt idx="18">
                  <c:v>38</c:v>
                </c:pt>
                <c:pt idx="19">
                  <c:v>33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B-D548-9BE6-4F2E2F1AA7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175376"/>
        <c:axId val="1417871808"/>
      </c:barChart>
      <c:catAx>
        <c:axId val="635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7871808"/>
        <c:crosses val="autoZero"/>
        <c:auto val="1"/>
        <c:lblAlgn val="ctr"/>
        <c:lblOffset val="100"/>
        <c:noMultiLvlLbl val="0"/>
      </c:catAx>
      <c:valAx>
        <c:axId val="1417871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351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MOTORES!$H$8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MOTORES!$A$9:$A$30</c:f>
              <c:strCache>
                <c:ptCount val="22"/>
                <c:pt idx="0">
                  <c:v>Radiadores</c:v>
                </c:pt>
                <c:pt idx="1">
                  <c:v>Componentes de Motor</c:v>
                </c:pt>
                <c:pt idx="2">
                  <c:v>Turbos</c:v>
                </c:pt>
                <c:pt idx="3">
                  <c:v>Distribución</c:v>
                </c:pt>
                <c:pt idx="4">
                  <c:v>Juntas</c:v>
                </c:pt>
                <c:pt idx="5">
                  <c:v>Bombas</c:v>
                </c:pt>
                <c:pt idx="6">
                  <c:v>Soportes de Motor</c:v>
                </c:pt>
                <c:pt idx="7">
                  <c:v>Correas de Accesorios</c:v>
                </c:pt>
                <c:pt idx="8">
                  <c:v>Carburadores</c:v>
                </c:pt>
                <c:pt idx="9">
                  <c:v>Polea de Cigueñal</c:v>
                </c:pt>
                <c:pt idx="10">
                  <c:v>Retenes de Motor</c:v>
                </c:pt>
                <c:pt idx="11">
                  <c:v>Sensores de Temperatura</c:v>
                </c:pt>
                <c:pt idx="12">
                  <c:v>Múltiples de Admisión</c:v>
                </c:pt>
                <c:pt idx="13">
                  <c:v>Bulbos de Aceite</c:v>
                </c:pt>
                <c:pt idx="14">
                  <c:v>Mangueras de Admisión</c:v>
                </c:pt>
                <c:pt idx="15">
                  <c:v>Varillas de Nivel de Aceite</c:v>
                </c:pt>
                <c:pt idx="16">
                  <c:v>Mangueras de Intercooler</c:v>
                </c:pt>
                <c:pt idx="17">
                  <c:v>Múltiples de Escapes</c:v>
                </c:pt>
                <c:pt idx="18">
                  <c:v>Tapa de Aceite</c:v>
                </c:pt>
                <c:pt idx="19">
                  <c:v>Cables de Comandos</c:v>
                </c:pt>
                <c:pt idx="20">
                  <c:v>Cubre Motores Laterales</c:v>
                </c:pt>
                <c:pt idx="21">
                  <c:v>Tapas Cubre Motor</c:v>
                </c:pt>
              </c:strCache>
            </c:strRef>
          </c:cat>
          <c:val>
            <c:numRef>
              <c:f>MOTORES!$H$9:$H$30</c:f>
              <c:numCache>
                <c:formatCode>_("$"* #,##0_);_("$"* \(#,##0\);_("$"* "-"_);_(@_)</c:formatCode>
                <c:ptCount val="22"/>
                <c:pt idx="0">
                  <c:v>237995142</c:v>
                </c:pt>
                <c:pt idx="1">
                  <c:v>220547420</c:v>
                </c:pt>
                <c:pt idx="2">
                  <c:v>123127400</c:v>
                </c:pt>
                <c:pt idx="3">
                  <c:v>119630791</c:v>
                </c:pt>
                <c:pt idx="4">
                  <c:v>99780924</c:v>
                </c:pt>
                <c:pt idx="5">
                  <c:v>77512246</c:v>
                </c:pt>
                <c:pt idx="6">
                  <c:v>29889241</c:v>
                </c:pt>
                <c:pt idx="7">
                  <c:v>12034080</c:v>
                </c:pt>
                <c:pt idx="8">
                  <c:v>9311865</c:v>
                </c:pt>
                <c:pt idx="9">
                  <c:v>6670270</c:v>
                </c:pt>
                <c:pt idx="10">
                  <c:v>4219835</c:v>
                </c:pt>
                <c:pt idx="11">
                  <c:v>2423789</c:v>
                </c:pt>
                <c:pt idx="12">
                  <c:v>1551451</c:v>
                </c:pt>
                <c:pt idx="13">
                  <c:v>971390</c:v>
                </c:pt>
                <c:pt idx="14">
                  <c:v>912360</c:v>
                </c:pt>
                <c:pt idx="15">
                  <c:v>741069</c:v>
                </c:pt>
                <c:pt idx="16">
                  <c:v>507635</c:v>
                </c:pt>
                <c:pt idx="17">
                  <c:v>332860</c:v>
                </c:pt>
                <c:pt idx="18">
                  <c:v>247035</c:v>
                </c:pt>
                <c:pt idx="19">
                  <c:v>213670</c:v>
                </c:pt>
                <c:pt idx="20">
                  <c:v>117333</c:v>
                </c:pt>
                <c:pt idx="21">
                  <c:v>43970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9-B042-9A53-5A5954C8E8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9083888"/>
        <c:axId val="479085616"/>
      </c:barChart>
      <c:catAx>
        <c:axId val="4790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9085616"/>
        <c:crosses val="autoZero"/>
        <c:auto val="1"/>
        <c:lblAlgn val="ctr"/>
        <c:lblOffset val="100"/>
        <c:noMultiLvlLbl val="0"/>
      </c:catAx>
      <c:valAx>
        <c:axId val="47908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4790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FILTROS!$C$8:$G$8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FILTROS!$C$16:$G$16</c:f>
              <c:numCache>
                <c:formatCode>0</c:formatCode>
                <c:ptCount val="5"/>
                <c:pt idx="0">
                  <c:v>989</c:v>
                </c:pt>
                <c:pt idx="1">
                  <c:v>847</c:v>
                </c:pt>
                <c:pt idx="2">
                  <c:v>803</c:v>
                </c:pt>
                <c:pt idx="3">
                  <c:v>754</c:v>
                </c:pt>
                <c:pt idx="4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5-A241-8ACD-065782CB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887503"/>
        <c:axId val="58889775"/>
      </c:lineChart>
      <c:dateAx>
        <c:axId val="588875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89775"/>
        <c:crosses val="autoZero"/>
        <c:auto val="1"/>
        <c:lblOffset val="100"/>
        <c:baseTimeUnit val="months"/>
      </c:dateAx>
      <c:valAx>
        <c:axId val="588897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8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</a:t>
            </a:r>
            <a:r>
              <a:rPr lang="es-MX" baseline="0"/>
              <a:t> VENTAS 2025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FILTROS!$I$8:$M$8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FILTROS!$I$16:$M$16</c:f>
              <c:numCache>
                <c:formatCode>_("$"* #,##0_);_("$"* \(#,##0\);_("$"* "-"_);_(@_)</c:formatCode>
                <c:ptCount val="5"/>
                <c:pt idx="0">
                  <c:v>19315098</c:v>
                </c:pt>
                <c:pt idx="1">
                  <c:v>18114759</c:v>
                </c:pt>
                <c:pt idx="2">
                  <c:v>14577570</c:v>
                </c:pt>
                <c:pt idx="3">
                  <c:v>11946875</c:v>
                </c:pt>
                <c:pt idx="4">
                  <c:v>13237234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6146-B586-910F0ABC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18182064"/>
        <c:axId val="1418184336"/>
      </c:lineChart>
      <c:dateAx>
        <c:axId val="1418182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184336"/>
        <c:crosses val="autoZero"/>
        <c:auto val="1"/>
        <c:lblOffset val="100"/>
        <c:baseTimeUnit val="months"/>
      </c:dateAx>
      <c:valAx>
        <c:axId val="1418184336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81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FILTROS!$B$8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FILTROS!$A$9:$A$15</c:f>
              <c:strCache>
                <c:ptCount val="7"/>
                <c:pt idx="0">
                  <c:v>Kits de Filtros</c:v>
                </c:pt>
                <c:pt idx="1">
                  <c:v>Filtros de Aire</c:v>
                </c:pt>
                <c:pt idx="2">
                  <c:v>Filtros de Aceite</c:v>
                </c:pt>
                <c:pt idx="3">
                  <c:v>Filtros de Gasoil</c:v>
                </c:pt>
                <c:pt idx="4">
                  <c:v>Filtros de Polen</c:v>
                </c:pt>
                <c:pt idx="5">
                  <c:v>Filtros de Bencina</c:v>
                </c:pt>
                <c:pt idx="6">
                  <c:v>Otros Filtros</c:v>
                </c:pt>
              </c:strCache>
            </c:strRef>
          </c:cat>
          <c:val>
            <c:numRef>
              <c:f>FILTROS!$B$9:$B$15</c:f>
              <c:numCache>
                <c:formatCode>0</c:formatCode>
                <c:ptCount val="7"/>
                <c:pt idx="0">
                  <c:v>634</c:v>
                </c:pt>
                <c:pt idx="1">
                  <c:v>1492</c:v>
                </c:pt>
                <c:pt idx="2">
                  <c:v>827</c:v>
                </c:pt>
                <c:pt idx="3">
                  <c:v>277</c:v>
                </c:pt>
                <c:pt idx="4">
                  <c:v>564</c:v>
                </c:pt>
                <c:pt idx="5">
                  <c:v>190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2-EB44-9C2F-3AA5C409E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5030032"/>
        <c:axId val="715032032"/>
      </c:barChart>
      <c:catAx>
        <c:axId val="7150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032032"/>
        <c:crosses val="autoZero"/>
        <c:auto val="1"/>
        <c:lblAlgn val="ctr"/>
        <c:lblOffset val="100"/>
        <c:noMultiLvlLbl val="0"/>
      </c:catAx>
      <c:valAx>
        <c:axId val="715032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50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FILTROS!$H$8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FILTROS!$A$9:$A$15</c:f>
              <c:strCache>
                <c:ptCount val="7"/>
                <c:pt idx="0">
                  <c:v>Kits de Filtros</c:v>
                </c:pt>
                <c:pt idx="1">
                  <c:v>Filtros de Aire</c:v>
                </c:pt>
                <c:pt idx="2">
                  <c:v>Filtros de Aceite</c:v>
                </c:pt>
                <c:pt idx="3">
                  <c:v>Filtros de Gasoil</c:v>
                </c:pt>
                <c:pt idx="4">
                  <c:v>Filtros de Polen</c:v>
                </c:pt>
                <c:pt idx="5">
                  <c:v>Filtros de Bencina</c:v>
                </c:pt>
                <c:pt idx="6">
                  <c:v>Otros Filtros</c:v>
                </c:pt>
              </c:strCache>
            </c:strRef>
          </c:cat>
          <c:val>
            <c:numRef>
              <c:f>FILTROS!$H$9:$H$15</c:f>
              <c:numCache>
                <c:formatCode>_("$"* #,##0_);_("$"* \(#,##0\);_("$"* "-"_);_(@_)</c:formatCode>
                <c:ptCount val="7"/>
                <c:pt idx="0">
                  <c:v>37475576</c:v>
                </c:pt>
                <c:pt idx="1">
                  <c:v>22013761</c:v>
                </c:pt>
                <c:pt idx="2">
                  <c:v>8841460</c:v>
                </c:pt>
                <c:pt idx="3">
                  <c:v>3723616</c:v>
                </c:pt>
                <c:pt idx="4">
                  <c:v>3551360</c:v>
                </c:pt>
                <c:pt idx="5">
                  <c:v>1403973</c:v>
                </c:pt>
                <c:pt idx="6">
                  <c:v>181790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0D40-BEF7-C639CFFF52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2456192"/>
        <c:axId val="1412457920"/>
      </c:barChart>
      <c:catAx>
        <c:axId val="14124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2457920"/>
        <c:crosses val="autoZero"/>
        <c:auto val="1"/>
        <c:lblAlgn val="ctr"/>
        <c:lblOffset val="100"/>
        <c:noMultiLvlLbl val="0"/>
      </c:catAx>
      <c:valAx>
        <c:axId val="1412457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14124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'REPUESTOS DEL SOL'!$B$7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'REPUESTOS DEL SOL'!$A$8:$A$26</c:f>
              <c:strCache>
                <c:ptCount val="19"/>
                <c:pt idx="0">
                  <c:v>Motores</c:v>
                </c:pt>
                <c:pt idx="1">
                  <c:v>Suspensión y Dirección</c:v>
                </c:pt>
                <c:pt idx="2">
                  <c:v>Iluminación</c:v>
                </c:pt>
                <c:pt idx="3">
                  <c:v>Transmisión</c:v>
                </c:pt>
                <c:pt idx="4">
                  <c:v>Carrocería</c:v>
                </c:pt>
                <c:pt idx="5">
                  <c:v>Encendido</c:v>
                </c:pt>
                <c:pt idx="6">
                  <c:v>Frenos</c:v>
                </c:pt>
                <c:pt idx="7">
                  <c:v>Filtros</c:v>
                </c:pt>
                <c:pt idx="8">
                  <c:v>Climatización</c:v>
                </c:pt>
                <c:pt idx="9">
                  <c:v>Inyección</c:v>
                </c:pt>
                <c:pt idx="10">
                  <c:v>Electroventiladores</c:v>
                </c:pt>
                <c:pt idx="11">
                  <c:v>Repuestos de Interior</c:v>
                </c:pt>
                <c:pt idx="12">
                  <c:v>Repuestos de Exterior</c:v>
                </c:pt>
                <c:pt idx="13">
                  <c:v>Componentes de Seguridad</c:v>
                </c:pt>
                <c:pt idx="14">
                  <c:v>Cerraduras y Llaves</c:v>
                </c:pt>
                <c:pt idx="15">
                  <c:v>Vidrios</c:v>
                </c:pt>
                <c:pt idx="16">
                  <c:v>Escapes</c:v>
                </c:pt>
                <c:pt idx="17">
                  <c:v>Instalaciones Eléctricas</c:v>
                </c:pt>
                <c:pt idx="18">
                  <c:v>Otros</c:v>
                </c:pt>
              </c:strCache>
            </c:strRef>
          </c:cat>
          <c:val>
            <c:numRef>
              <c:f>'REPUESTOS DEL SOL'!$B$8:$B$26</c:f>
              <c:numCache>
                <c:formatCode>0</c:formatCode>
                <c:ptCount val="19"/>
                <c:pt idx="0">
                  <c:v>18505</c:v>
                </c:pt>
                <c:pt idx="1">
                  <c:v>19698</c:v>
                </c:pt>
                <c:pt idx="2">
                  <c:v>15567</c:v>
                </c:pt>
                <c:pt idx="3">
                  <c:v>3806</c:v>
                </c:pt>
                <c:pt idx="4">
                  <c:v>8237</c:v>
                </c:pt>
                <c:pt idx="5">
                  <c:v>3656</c:v>
                </c:pt>
                <c:pt idx="6">
                  <c:v>4547</c:v>
                </c:pt>
                <c:pt idx="7">
                  <c:v>4005</c:v>
                </c:pt>
                <c:pt idx="8">
                  <c:v>1757</c:v>
                </c:pt>
                <c:pt idx="9">
                  <c:v>1319</c:v>
                </c:pt>
                <c:pt idx="10">
                  <c:v>487</c:v>
                </c:pt>
                <c:pt idx="11">
                  <c:v>829</c:v>
                </c:pt>
                <c:pt idx="12">
                  <c:v>1006</c:v>
                </c:pt>
                <c:pt idx="13">
                  <c:v>535</c:v>
                </c:pt>
                <c:pt idx="14">
                  <c:v>393</c:v>
                </c:pt>
                <c:pt idx="15">
                  <c:v>145</c:v>
                </c:pt>
                <c:pt idx="16">
                  <c:v>69</c:v>
                </c:pt>
                <c:pt idx="17">
                  <c:v>132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3246-86C7-AA25B9D21B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7853696"/>
        <c:axId val="1417886896"/>
      </c:barChart>
      <c:catAx>
        <c:axId val="14178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7886896"/>
        <c:crosses val="autoZero"/>
        <c:auto val="1"/>
        <c:lblAlgn val="ctr"/>
        <c:lblOffset val="100"/>
        <c:noMultiLvlLbl val="0"/>
      </c:catAx>
      <c:valAx>
        <c:axId val="1417886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4178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'REPUESTOS DEL SOL'!$H$7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'REPUESTOS DEL SOL'!$A$8:$A$26</c:f>
              <c:strCache>
                <c:ptCount val="19"/>
                <c:pt idx="0">
                  <c:v>Motores</c:v>
                </c:pt>
                <c:pt idx="1">
                  <c:v>Suspensión y Dirección</c:v>
                </c:pt>
                <c:pt idx="2">
                  <c:v>Iluminación</c:v>
                </c:pt>
                <c:pt idx="3">
                  <c:v>Transmisión</c:v>
                </c:pt>
                <c:pt idx="4">
                  <c:v>Carrocería</c:v>
                </c:pt>
                <c:pt idx="5">
                  <c:v>Encendido</c:v>
                </c:pt>
                <c:pt idx="6">
                  <c:v>Frenos</c:v>
                </c:pt>
                <c:pt idx="7">
                  <c:v>Filtros</c:v>
                </c:pt>
                <c:pt idx="8">
                  <c:v>Climatización</c:v>
                </c:pt>
                <c:pt idx="9">
                  <c:v>Inyección</c:v>
                </c:pt>
                <c:pt idx="10">
                  <c:v>Electroventiladores</c:v>
                </c:pt>
                <c:pt idx="11">
                  <c:v>Repuestos de Interior</c:v>
                </c:pt>
                <c:pt idx="12">
                  <c:v>Repuestos de Exterior</c:v>
                </c:pt>
                <c:pt idx="13">
                  <c:v>Componentes de Seguridad</c:v>
                </c:pt>
                <c:pt idx="14">
                  <c:v>Cerraduras y Llaves</c:v>
                </c:pt>
                <c:pt idx="15">
                  <c:v>Vidrios</c:v>
                </c:pt>
                <c:pt idx="16">
                  <c:v>Escapes</c:v>
                </c:pt>
                <c:pt idx="17">
                  <c:v>Instalaciones Eléctricas</c:v>
                </c:pt>
                <c:pt idx="18">
                  <c:v>Otros</c:v>
                </c:pt>
              </c:strCache>
            </c:strRef>
          </c:cat>
          <c:val>
            <c:numRef>
              <c:f>'REPUESTOS DEL SOL'!$H$8:$H$26</c:f>
              <c:numCache>
                <c:formatCode>_("$"* #,##0_);_("$"* \(#,##0\);_("$"* "-"_);_(@_)</c:formatCode>
                <c:ptCount val="19"/>
                <c:pt idx="0">
                  <c:v>948781776</c:v>
                </c:pt>
                <c:pt idx="1">
                  <c:v>792190157</c:v>
                </c:pt>
                <c:pt idx="2">
                  <c:v>587519937</c:v>
                </c:pt>
                <c:pt idx="3">
                  <c:v>333835195</c:v>
                </c:pt>
                <c:pt idx="4">
                  <c:v>331343844</c:v>
                </c:pt>
                <c:pt idx="5">
                  <c:v>171387219</c:v>
                </c:pt>
                <c:pt idx="6">
                  <c:v>153701397</c:v>
                </c:pt>
                <c:pt idx="7">
                  <c:v>77191536</c:v>
                </c:pt>
                <c:pt idx="8">
                  <c:v>76076788</c:v>
                </c:pt>
                <c:pt idx="9">
                  <c:v>60188525</c:v>
                </c:pt>
                <c:pt idx="10">
                  <c:v>25785614</c:v>
                </c:pt>
                <c:pt idx="11">
                  <c:v>19378793</c:v>
                </c:pt>
                <c:pt idx="12">
                  <c:v>16246888</c:v>
                </c:pt>
                <c:pt idx="13">
                  <c:v>9586358</c:v>
                </c:pt>
                <c:pt idx="14">
                  <c:v>7902960</c:v>
                </c:pt>
                <c:pt idx="15">
                  <c:v>5020241</c:v>
                </c:pt>
                <c:pt idx="16">
                  <c:v>1563310</c:v>
                </c:pt>
                <c:pt idx="17">
                  <c:v>1522680</c:v>
                </c:pt>
                <c:pt idx="18">
                  <c:v>288889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D-F940-9174-E6BBFDA7AD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5390736"/>
        <c:axId val="1433655200"/>
      </c:barChart>
      <c:catAx>
        <c:axId val="495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3655200"/>
        <c:crosses val="autoZero"/>
        <c:auto val="1"/>
        <c:lblAlgn val="ctr"/>
        <c:lblOffset val="100"/>
        <c:noMultiLvlLbl val="0"/>
      </c:catAx>
      <c:valAx>
        <c:axId val="1433655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495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'SUSPENSIÓN Y DIRECCIÓN'!$C$8:$G$8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'SUSPENSIÓN Y DIRECCIÓN'!$C$43:$G$43</c:f>
              <c:numCache>
                <c:formatCode>0</c:formatCode>
                <c:ptCount val="5"/>
                <c:pt idx="0">
                  <c:v>4358</c:v>
                </c:pt>
                <c:pt idx="1">
                  <c:v>4122</c:v>
                </c:pt>
                <c:pt idx="2">
                  <c:v>4051</c:v>
                </c:pt>
                <c:pt idx="3">
                  <c:v>3967</c:v>
                </c:pt>
                <c:pt idx="4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8-5543-9717-4CB433D4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26644928"/>
        <c:axId val="1901741664"/>
      </c:lineChart>
      <c:dateAx>
        <c:axId val="1026644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1741664"/>
        <c:crosses val="autoZero"/>
        <c:auto val="1"/>
        <c:lblOffset val="100"/>
        <c:baseTimeUnit val="months"/>
      </c:dateAx>
      <c:valAx>
        <c:axId val="19017416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66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  <a:r>
              <a:rPr lang="es-MX" baseline="0"/>
              <a:t> DE VENTAS 2025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'SUSPENSIÓN Y DIRECCIÓN'!$I$8:$M$8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'SUSPENSIÓN Y DIRECCIÓN'!$I$43:$M$43</c:f>
              <c:numCache>
                <c:formatCode>_("$"* #,##0_);_("$"* \(#,##0\);_("$"* "-"_);_(@_)</c:formatCode>
                <c:ptCount val="5"/>
                <c:pt idx="0">
                  <c:v>178184873</c:v>
                </c:pt>
                <c:pt idx="1">
                  <c:v>164019613</c:v>
                </c:pt>
                <c:pt idx="2">
                  <c:v>154890563</c:v>
                </c:pt>
                <c:pt idx="3">
                  <c:v>149718671</c:v>
                </c:pt>
                <c:pt idx="4">
                  <c:v>145376437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2-044C-A01A-922FACB2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4986800"/>
        <c:axId val="714988800"/>
      </c:lineChart>
      <c:dateAx>
        <c:axId val="714986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988800"/>
        <c:crosses val="autoZero"/>
        <c:auto val="1"/>
        <c:lblOffset val="100"/>
        <c:baseTimeUnit val="months"/>
      </c:dateAx>
      <c:valAx>
        <c:axId val="71498880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9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</a:t>
            </a:r>
            <a:r>
              <a:rPr lang="en-US" baseline="0"/>
              <a:t> SUBCATEGORÍA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'SUSPENSIÓN Y DIRECCIÓN'!$B$8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'SUSPENSIÓN Y DIRECCIÓN'!$A$9:$A$42</c:f>
              <c:strCache>
                <c:ptCount val="34"/>
                <c:pt idx="0">
                  <c:v>Amortiguadores</c:v>
                </c:pt>
                <c:pt idx="1">
                  <c:v>Cajas de Dirección y Piezas</c:v>
                </c:pt>
                <c:pt idx="2">
                  <c:v>Brazos Radiales y Oscilantes</c:v>
                </c:pt>
                <c:pt idx="3">
                  <c:v>Parrillas y Brazos</c:v>
                </c:pt>
                <c:pt idx="4">
                  <c:v>Semiejes y Homocinéticas</c:v>
                </c:pt>
                <c:pt idx="5">
                  <c:v>Dirección Hidráulica</c:v>
                </c:pt>
                <c:pt idx="6">
                  <c:v>Maza de Rueda</c:v>
                </c:pt>
                <c:pt idx="7">
                  <c:v>Cazoletas</c:v>
                </c:pt>
                <c:pt idx="8">
                  <c:v>Terminales</c:v>
                </c:pt>
                <c:pt idx="9">
                  <c:v>Rodamientos de Ruedas</c:v>
                </c:pt>
                <c:pt idx="10">
                  <c:v>Axiales</c:v>
                </c:pt>
                <c:pt idx="11">
                  <c:v>Barras estabilizadoras</c:v>
                </c:pt>
                <c:pt idx="12">
                  <c:v>Kits de Trenes Delanteros</c:v>
                </c:pt>
                <c:pt idx="13">
                  <c:v>Otros</c:v>
                </c:pt>
                <c:pt idx="14">
                  <c:v>Bieletas</c:v>
                </c:pt>
                <c:pt idx="15">
                  <c:v>Piezas de Bombas Hidráulicas</c:v>
                </c:pt>
                <c:pt idx="16">
                  <c:v>Brazos de Control y Rótulas</c:v>
                </c:pt>
                <c:pt idx="17">
                  <c:v>Rótulas</c:v>
                </c:pt>
                <c:pt idx="18">
                  <c:v>Resortes y Barras</c:v>
                </c:pt>
                <c:pt idx="19">
                  <c:v>Bujes de Suspensión</c:v>
                </c:pt>
                <c:pt idx="20">
                  <c:v>Montantes de Puntas de Ejes</c:v>
                </c:pt>
                <c:pt idx="21">
                  <c:v>Espirales</c:v>
                </c:pt>
                <c:pt idx="22">
                  <c:v>Bujes</c:v>
                </c:pt>
                <c:pt idx="23">
                  <c:v>Brazos Pitman e Auxiliares</c:v>
                </c:pt>
                <c:pt idx="24">
                  <c:v>Columnas de Dirección</c:v>
                </c:pt>
                <c:pt idx="25">
                  <c:v>Barras y Piezas</c:v>
                </c:pt>
                <c:pt idx="26">
                  <c:v>Fuelles</c:v>
                </c:pt>
                <c:pt idx="27">
                  <c:v>Puntas de Ejes</c:v>
                </c:pt>
                <c:pt idx="28">
                  <c:v>Acoples de Dirección</c:v>
                </c:pt>
                <c:pt idx="29">
                  <c:v>Puentes de Suspensión</c:v>
                </c:pt>
                <c:pt idx="30">
                  <c:v>Bombas Electrohidráulicas</c:v>
                </c:pt>
                <c:pt idx="31">
                  <c:v>Crucetas de Dirección</c:v>
                </c:pt>
                <c:pt idx="32">
                  <c:v>Bulbos de Dirección</c:v>
                </c:pt>
                <c:pt idx="33">
                  <c:v>Retenes de Rueda</c:v>
                </c:pt>
              </c:strCache>
            </c:strRef>
          </c:cat>
          <c:val>
            <c:numRef>
              <c:f>'SUSPENSIÓN Y DIRECCIÓN'!$B$9:$B$42</c:f>
              <c:numCache>
                <c:formatCode>0</c:formatCode>
                <c:ptCount val="34"/>
                <c:pt idx="0">
                  <c:v>4435</c:v>
                </c:pt>
                <c:pt idx="1">
                  <c:v>650</c:v>
                </c:pt>
                <c:pt idx="2">
                  <c:v>1386</c:v>
                </c:pt>
                <c:pt idx="3">
                  <c:v>1231</c:v>
                </c:pt>
                <c:pt idx="4">
                  <c:v>2694</c:v>
                </c:pt>
                <c:pt idx="5">
                  <c:v>530</c:v>
                </c:pt>
                <c:pt idx="6">
                  <c:v>1174</c:v>
                </c:pt>
                <c:pt idx="7">
                  <c:v>1102</c:v>
                </c:pt>
                <c:pt idx="8">
                  <c:v>1157</c:v>
                </c:pt>
                <c:pt idx="9">
                  <c:v>1089</c:v>
                </c:pt>
                <c:pt idx="10">
                  <c:v>642</c:v>
                </c:pt>
                <c:pt idx="11">
                  <c:v>726</c:v>
                </c:pt>
                <c:pt idx="12">
                  <c:v>72</c:v>
                </c:pt>
                <c:pt idx="13">
                  <c:v>213</c:v>
                </c:pt>
                <c:pt idx="14">
                  <c:v>512</c:v>
                </c:pt>
                <c:pt idx="15">
                  <c:v>100</c:v>
                </c:pt>
                <c:pt idx="16">
                  <c:v>581</c:v>
                </c:pt>
                <c:pt idx="17">
                  <c:v>405</c:v>
                </c:pt>
                <c:pt idx="18">
                  <c:v>102</c:v>
                </c:pt>
                <c:pt idx="19">
                  <c:v>375</c:v>
                </c:pt>
                <c:pt idx="20">
                  <c:v>74</c:v>
                </c:pt>
                <c:pt idx="21">
                  <c:v>74</c:v>
                </c:pt>
                <c:pt idx="22">
                  <c:v>236</c:v>
                </c:pt>
                <c:pt idx="23">
                  <c:v>30</c:v>
                </c:pt>
                <c:pt idx="24">
                  <c:v>2</c:v>
                </c:pt>
                <c:pt idx="25">
                  <c:v>22</c:v>
                </c:pt>
                <c:pt idx="26">
                  <c:v>55</c:v>
                </c:pt>
                <c:pt idx="27">
                  <c:v>9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E-7241-A6B9-E2BC49D31D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6156720"/>
        <c:axId val="716158448"/>
      </c:barChart>
      <c:catAx>
        <c:axId val="7161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6158448"/>
        <c:crosses val="autoZero"/>
        <c:auto val="1"/>
        <c:lblAlgn val="ctr"/>
        <c:lblOffset val="100"/>
        <c:noMultiLvlLbl val="0"/>
      </c:catAx>
      <c:valAx>
        <c:axId val="716158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61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'SUSPENSIÓN Y DIRECCIÓN'!$H$8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'SUSPENSIÓN Y DIRECCIÓN'!$A$9:$A$42</c:f>
              <c:strCache>
                <c:ptCount val="34"/>
                <c:pt idx="0">
                  <c:v>Amortiguadores</c:v>
                </c:pt>
                <c:pt idx="1">
                  <c:v>Cajas de Dirección y Piezas</c:v>
                </c:pt>
                <c:pt idx="2">
                  <c:v>Brazos Radiales y Oscilantes</c:v>
                </c:pt>
                <c:pt idx="3">
                  <c:v>Parrillas y Brazos</c:v>
                </c:pt>
                <c:pt idx="4">
                  <c:v>Semiejes y Homocinéticas</c:v>
                </c:pt>
                <c:pt idx="5">
                  <c:v>Dirección Hidráulica</c:v>
                </c:pt>
                <c:pt idx="6">
                  <c:v>Maza de Rueda</c:v>
                </c:pt>
                <c:pt idx="7">
                  <c:v>Cazoletas</c:v>
                </c:pt>
                <c:pt idx="8">
                  <c:v>Terminales</c:v>
                </c:pt>
                <c:pt idx="9">
                  <c:v>Rodamientos de Ruedas</c:v>
                </c:pt>
                <c:pt idx="10">
                  <c:v>Axiales</c:v>
                </c:pt>
                <c:pt idx="11">
                  <c:v>Barras estabilizadoras</c:v>
                </c:pt>
                <c:pt idx="12">
                  <c:v>Kits de Trenes Delanteros</c:v>
                </c:pt>
                <c:pt idx="13">
                  <c:v>Otros</c:v>
                </c:pt>
                <c:pt idx="14">
                  <c:v>Bieletas</c:v>
                </c:pt>
                <c:pt idx="15">
                  <c:v>Piezas de Bombas Hidráulicas</c:v>
                </c:pt>
                <c:pt idx="16">
                  <c:v>Brazos de Control y Rótulas</c:v>
                </c:pt>
                <c:pt idx="17">
                  <c:v>Rótulas</c:v>
                </c:pt>
                <c:pt idx="18">
                  <c:v>Resortes y Barras</c:v>
                </c:pt>
                <c:pt idx="19">
                  <c:v>Bujes de Suspensión</c:v>
                </c:pt>
                <c:pt idx="20">
                  <c:v>Montantes de Puntas de Ejes</c:v>
                </c:pt>
                <c:pt idx="21">
                  <c:v>Espirales</c:v>
                </c:pt>
                <c:pt idx="22">
                  <c:v>Bujes</c:v>
                </c:pt>
                <c:pt idx="23">
                  <c:v>Brazos Pitman e Auxiliares</c:v>
                </c:pt>
                <c:pt idx="24">
                  <c:v>Columnas de Dirección</c:v>
                </c:pt>
                <c:pt idx="25">
                  <c:v>Barras y Piezas</c:v>
                </c:pt>
                <c:pt idx="26">
                  <c:v>Fuelles</c:v>
                </c:pt>
                <c:pt idx="27">
                  <c:v>Puntas de Ejes</c:v>
                </c:pt>
                <c:pt idx="28">
                  <c:v>Acoples de Dirección</c:v>
                </c:pt>
                <c:pt idx="29">
                  <c:v>Puentes de Suspensión</c:v>
                </c:pt>
                <c:pt idx="30">
                  <c:v>Bombas Electrohidráulicas</c:v>
                </c:pt>
                <c:pt idx="31">
                  <c:v>Crucetas de Dirección</c:v>
                </c:pt>
                <c:pt idx="32">
                  <c:v>Bulbos de Dirección</c:v>
                </c:pt>
                <c:pt idx="33">
                  <c:v>Retenes de Rueda</c:v>
                </c:pt>
              </c:strCache>
            </c:strRef>
          </c:cat>
          <c:val>
            <c:numRef>
              <c:f>'SUSPENSIÓN Y DIRECCIÓN'!$H$9:$H$42</c:f>
              <c:numCache>
                <c:formatCode>_("$"* #,##0_);_("$"* \(#,##0\);_("$"* "-"_);_(@_)</c:formatCode>
                <c:ptCount val="34"/>
                <c:pt idx="0">
                  <c:v>258052444</c:v>
                </c:pt>
                <c:pt idx="1">
                  <c:v>85486439</c:v>
                </c:pt>
                <c:pt idx="2">
                  <c:v>67910607</c:v>
                </c:pt>
                <c:pt idx="3">
                  <c:v>65065087</c:v>
                </c:pt>
                <c:pt idx="4">
                  <c:v>58603519</c:v>
                </c:pt>
                <c:pt idx="5">
                  <c:v>55540608</c:v>
                </c:pt>
                <c:pt idx="6">
                  <c:v>49060443</c:v>
                </c:pt>
                <c:pt idx="7">
                  <c:v>22964736</c:v>
                </c:pt>
                <c:pt idx="8">
                  <c:v>21086154</c:v>
                </c:pt>
                <c:pt idx="9">
                  <c:v>16433922</c:v>
                </c:pt>
                <c:pt idx="10">
                  <c:v>14506764</c:v>
                </c:pt>
                <c:pt idx="11">
                  <c:v>10174308</c:v>
                </c:pt>
                <c:pt idx="12">
                  <c:v>8784808</c:v>
                </c:pt>
                <c:pt idx="13">
                  <c:v>8700842</c:v>
                </c:pt>
                <c:pt idx="14">
                  <c:v>7946522</c:v>
                </c:pt>
                <c:pt idx="15">
                  <c:v>7426300</c:v>
                </c:pt>
                <c:pt idx="16">
                  <c:v>6676399</c:v>
                </c:pt>
                <c:pt idx="17">
                  <c:v>5538562</c:v>
                </c:pt>
                <c:pt idx="18">
                  <c:v>4407830</c:v>
                </c:pt>
                <c:pt idx="19">
                  <c:v>4251050</c:v>
                </c:pt>
                <c:pt idx="20">
                  <c:v>3589609</c:v>
                </c:pt>
                <c:pt idx="21">
                  <c:v>3205920</c:v>
                </c:pt>
                <c:pt idx="22">
                  <c:v>3150365</c:v>
                </c:pt>
                <c:pt idx="23">
                  <c:v>1044700</c:v>
                </c:pt>
                <c:pt idx="24">
                  <c:v>935279</c:v>
                </c:pt>
                <c:pt idx="25">
                  <c:v>502780</c:v>
                </c:pt>
                <c:pt idx="26">
                  <c:v>353450</c:v>
                </c:pt>
                <c:pt idx="27">
                  <c:v>227910</c:v>
                </c:pt>
                <c:pt idx="28">
                  <c:v>197930</c:v>
                </c:pt>
                <c:pt idx="29">
                  <c:v>196990</c:v>
                </c:pt>
                <c:pt idx="30">
                  <c:v>76990</c:v>
                </c:pt>
                <c:pt idx="31">
                  <c:v>52950</c:v>
                </c:pt>
                <c:pt idx="32">
                  <c:v>22970</c:v>
                </c:pt>
                <c:pt idx="33">
                  <c:v>14970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4-6B4A-8C7F-C588222B4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9124288"/>
        <c:axId val="359857439"/>
      </c:barChart>
      <c:catAx>
        <c:axId val="21091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9857439"/>
        <c:crosses val="autoZero"/>
        <c:auto val="1"/>
        <c:lblAlgn val="ctr"/>
        <c:lblOffset val="100"/>
        <c:noMultiLvlLbl val="0"/>
      </c:catAx>
      <c:valAx>
        <c:axId val="3598574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21091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ILUMINACIÓN!$C$8:$G$8</c:f>
              <c:numCache>
                <c:formatCode>mmm\-yy</c:formatCode>
                <c:ptCount val="5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</c:numCache>
            </c:numRef>
          </c:cat>
          <c:val>
            <c:numRef>
              <c:f>ILUMINACIÓN!$C$19:$G$19</c:f>
              <c:numCache>
                <c:formatCode>0</c:formatCode>
                <c:ptCount val="5"/>
                <c:pt idx="0">
                  <c:v>3207</c:v>
                </c:pt>
                <c:pt idx="1">
                  <c:v>3351</c:v>
                </c:pt>
                <c:pt idx="2">
                  <c:v>3301</c:v>
                </c:pt>
                <c:pt idx="3">
                  <c:v>2991</c:v>
                </c:pt>
                <c:pt idx="4">
                  <c:v>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DA4B-A597-74DD91AD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787183"/>
        <c:axId val="58789455"/>
      </c:lineChart>
      <c:dateAx>
        <c:axId val="587871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789455"/>
        <c:crosses val="autoZero"/>
        <c:auto val="1"/>
        <c:lblOffset val="100"/>
        <c:baseTimeUnit val="months"/>
      </c:dateAx>
      <c:valAx>
        <c:axId val="587894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7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51</xdr:row>
      <xdr:rowOff>114300</xdr:rowOff>
    </xdr:from>
    <xdr:to>
      <xdr:col>9</xdr:col>
      <xdr:colOff>355600</xdr:colOff>
      <xdr:row>74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9CA345-A797-E750-0BCC-55497F1EF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51</xdr:row>
      <xdr:rowOff>114300</xdr:rowOff>
    </xdr:from>
    <xdr:to>
      <xdr:col>17</xdr:col>
      <xdr:colOff>165100</xdr:colOff>
      <xdr:row>74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8B3C42-202F-9428-BA33-397DD956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1714500</xdr:colOff>
      <xdr:row>75</xdr:row>
      <xdr:rowOff>165100</xdr:rowOff>
    </xdr:from>
    <xdr:to>
      <xdr:col>14</xdr:col>
      <xdr:colOff>850900</xdr:colOff>
      <xdr:row>98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7127C3-F074-4D22-C374-F29E35CB5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1746250</xdr:colOff>
      <xdr:row>100</xdr:row>
      <xdr:rowOff>25400</xdr:rowOff>
    </xdr:from>
    <xdr:to>
      <xdr:col>14</xdr:col>
      <xdr:colOff>882650</xdr:colOff>
      <xdr:row>122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81DA55-2383-F0B4-B411-5ED2ABBB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2133600</xdr:colOff>
      <xdr:row>82</xdr:row>
      <xdr:rowOff>0</xdr:rowOff>
    </xdr:from>
    <xdr:to>
      <xdr:col>10</xdr:col>
      <xdr:colOff>520700</xdr:colOff>
      <xdr:row>104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4D608A-59AF-FA33-2A89-13C6FD41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82</xdr:row>
      <xdr:rowOff>12700</xdr:rowOff>
    </xdr:from>
    <xdr:to>
      <xdr:col>18</xdr:col>
      <xdr:colOff>82550</xdr:colOff>
      <xdr:row>104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65105D-9E48-75C7-5D36-1ECA8CD3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273050</xdr:colOff>
      <xdr:row>107</xdr:row>
      <xdr:rowOff>114300</xdr:rowOff>
    </xdr:from>
    <xdr:to>
      <xdr:col>15</xdr:col>
      <xdr:colOff>831850</xdr:colOff>
      <xdr:row>130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2C95B5-DBE2-242C-F47C-3187C7F59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131</xdr:row>
      <xdr:rowOff>114300</xdr:rowOff>
    </xdr:from>
    <xdr:to>
      <xdr:col>19</xdr:col>
      <xdr:colOff>908050</xdr:colOff>
      <xdr:row>154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36E044-875D-B3DE-C0DA-A29A150F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1098550</xdr:colOff>
      <xdr:row>33</xdr:row>
      <xdr:rowOff>139700</xdr:rowOff>
    </xdr:from>
    <xdr:to>
      <xdr:col>8</xdr:col>
      <xdr:colOff>1009650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B046DC-14F5-C1D3-DD55-FA391A4FA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984250</xdr:colOff>
      <xdr:row>33</xdr:row>
      <xdr:rowOff>139700</xdr:rowOff>
    </xdr:from>
    <xdr:to>
      <xdr:col>16</xdr:col>
      <xdr:colOff>1047750</xdr:colOff>
      <xdr:row>56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6D0B0-0EDA-4B1A-4A53-41421FA01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273050</xdr:colOff>
      <xdr:row>58</xdr:row>
      <xdr:rowOff>38100</xdr:rowOff>
    </xdr:from>
    <xdr:to>
      <xdr:col>14</xdr:col>
      <xdr:colOff>844550</xdr:colOff>
      <xdr:row>80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162FAC-CF68-C5BE-9D04-0F2507DD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311150</xdr:colOff>
      <xdr:row>82</xdr:row>
      <xdr:rowOff>88900</xdr:rowOff>
    </xdr:from>
    <xdr:to>
      <xdr:col>14</xdr:col>
      <xdr:colOff>882650</xdr:colOff>
      <xdr:row>104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05467D-3660-5440-2884-4D314BDEC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1174750</xdr:colOff>
      <xdr:row>45</xdr:row>
      <xdr:rowOff>190500</xdr:rowOff>
    </xdr:from>
    <xdr:to>
      <xdr:col>8</xdr:col>
      <xdr:colOff>806450</xdr:colOff>
      <xdr:row>68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8FA9FA-8495-AAF0-8FE2-539D43A5D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45</xdr:row>
      <xdr:rowOff>190500</xdr:rowOff>
    </xdr:from>
    <xdr:to>
      <xdr:col>16</xdr:col>
      <xdr:colOff>552450</xdr:colOff>
      <xdr:row>68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10DF6A-2D61-1EA1-92B6-BE9684F96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2266950</xdr:colOff>
      <xdr:row>70</xdr:row>
      <xdr:rowOff>38100</xdr:rowOff>
    </xdr:from>
    <xdr:to>
      <xdr:col>14</xdr:col>
      <xdr:colOff>463550</xdr:colOff>
      <xdr:row>92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DE7D77-BBC0-D43F-80E8-134C7B37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2279650</xdr:colOff>
      <xdr:row>94</xdr:row>
      <xdr:rowOff>50800</xdr:rowOff>
    </xdr:from>
    <xdr:to>
      <xdr:col>14</xdr:col>
      <xdr:colOff>476250</xdr:colOff>
      <xdr:row>116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8B0901-9853-8414-2365-1FDF670E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32</xdr:row>
      <xdr:rowOff>76200</xdr:rowOff>
    </xdr:from>
    <xdr:to>
      <xdr:col>7</xdr:col>
      <xdr:colOff>501650</xdr:colOff>
      <xdr:row>54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43180-2551-679D-37C9-6710D32B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32</xdr:row>
      <xdr:rowOff>88900</xdr:rowOff>
    </xdr:from>
    <xdr:to>
      <xdr:col>14</xdr:col>
      <xdr:colOff>1301750</xdr:colOff>
      <xdr:row>54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139A63-EFFE-25C1-4A8B-41401DF78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1619250</xdr:colOff>
      <xdr:row>56</xdr:row>
      <xdr:rowOff>177800</xdr:rowOff>
    </xdr:from>
    <xdr:to>
      <xdr:col>13</xdr:col>
      <xdr:colOff>1111250</xdr:colOff>
      <xdr:row>79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31AEB2-839F-B716-0B07-355B366A4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1644650</xdr:colOff>
      <xdr:row>81</xdr:row>
      <xdr:rowOff>12700</xdr:rowOff>
    </xdr:from>
    <xdr:to>
      <xdr:col>13</xdr:col>
      <xdr:colOff>1136650</xdr:colOff>
      <xdr:row>103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4109E5-5376-A889-D7A4-3577F3376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1149350</xdr:colOff>
      <xdr:row>59</xdr:row>
      <xdr:rowOff>88900</xdr:rowOff>
    </xdr:from>
    <xdr:to>
      <xdr:col>9</xdr:col>
      <xdr:colOff>742950</xdr:colOff>
      <xdr:row>81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B0C09-5610-23EA-E7D6-340804E1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59</xdr:row>
      <xdr:rowOff>88900</xdr:rowOff>
    </xdr:from>
    <xdr:to>
      <xdr:col>17</xdr:col>
      <xdr:colOff>387350</xdr:colOff>
      <xdr:row>81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731A6-3CC4-6814-BCD6-95D9756C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2025650</xdr:colOff>
      <xdr:row>84</xdr:row>
      <xdr:rowOff>50800</xdr:rowOff>
    </xdr:from>
    <xdr:to>
      <xdr:col>15</xdr:col>
      <xdr:colOff>234950</xdr:colOff>
      <xdr:row>106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FCCA6C-A7B4-C980-19FE-3C553DBA5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2051050</xdr:colOff>
      <xdr:row>108</xdr:row>
      <xdr:rowOff>139700</xdr:rowOff>
    </xdr:from>
    <xdr:to>
      <xdr:col>15</xdr:col>
      <xdr:colOff>260350</xdr:colOff>
      <xdr:row>131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9AEEDB-E971-0B46-AB5B-A06BA076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28</xdr:row>
      <xdr:rowOff>177800</xdr:rowOff>
    </xdr:from>
    <xdr:to>
      <xdr:col>9</xdr:col>
      <xdr:colOff>946150</xdr:colOff>
      <xdr:row>51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4718E4-AFF4-8725-26DC-9809B64BC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895350</xdr:colOff>
      <xdr:row>28</xdr:row>
      <xdr:rowOff>177800</xdr:rowOff>
    </xdr:from>
    <xdr:to>
      <xdr:col>17</xdr:col>
      <xdr:colOff>1123950</xdr:colOff>
      <xdr:row>51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2A9ECB-F66D-31D0-D1AD-16796956A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2000250</xdr:colOff>
      <xdr:row>53</xdr:row>
      <xdr:rowOff>25400</xdr:rowOff>
    </xdr:from>
    <xdr:to>
      <xdr:col>15</xdr:col>
      <xdr:colOff>831850</xdr:colOff>
      <xdr:row>75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4B6261-2E7C-49AD-DD92-9092BC2F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2025650</xdr:colOff>
      <xdr:row>77</xdr:row>
      <xdr:rowOff>25400</xdr:rowOff>
    </xdr:from>
    <xdr:to>
      <xdr:col>15</xdr:col>
      <xdr:colOff>857250</xdr:colOff>
      <xdr:row>99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6F3EE0-9163-168C-485F-59E26414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workbookViewId="0">
      <selection activeCell="A11" sqref="A11"/>
    </sheetView>
  </sheetViews>
  <sheetFormatPr baseColWidth="10" defaultColWidth="15" defaultRowHeight="16" x14ac:dyDescent="0.2"/>
  <cols>
    <col min="1" max="1" width="27.33203125" style="39" bestFit="1" customWidth="1"/>
    <col min="2" max="2" width="29.5" style="39" bestFit="1" customWidth="1"/>
    <col min="3" max="3" width="8.1640625" style="39" bestFit="1" customWidth="1"/>
    <col min="4" max="4" width="8.83203125" style="39" bestFit="1" customWidth="1"/>
    <col min="5" max="7" width="8.33203125" style="39" bestFit="1" customWidth="1"/>
    <col min="8" max="8" width="14.6640625" style="39" bestFit="1" customWidth="1"/>
    <col min="9" max="13" width="14.83203125" style="39" bestFit="1" customWidth="1"/>
    <col min="14" max="14" width="31" style="39" customWidth="1"/>
    <col min="15" max="15" width="17.83203125" style="39" bestFit="1" customWidth="1"/>
    <col min="16" max="16" width="15.6640625" style="39" bestFit="1" customWidth="1"/>
    <col min="17" max="16384" width="15" style="39"/>
  </cols>
  <sheetData>
    <row r="1" spans="1:16" x14ac:dyDescent="0.2">
      <c r="A1" s="38"/>
      <c r="B1" s="38"/>
    </row>
    <row r="2" spans="1:16" x14ac:dyDescent="0.2">
      <c r="A2" s="38"/>
      <c r="B2" s="40"/>
    </row>
    <row r="3" spans="1:16" ht="102" x14ac:dyDescent="0.2">
      <c r="A3" s="41" t="s">
        <v>26</v>
      </c>
      <c r="B3" s="42" t="s">
        <v>1</v>
      </c>
      <c r="G3" s="139" t="s">
        <v>29</v>
      </c>
      <c r="H3" s="139"/>
      <c r="I3" s="139"/>
      <c r="J3" s="139"/>
      <c r="K3" s="139"/>
      <c r="L3" s="139"/>
    </row>
    <row r="5" spans="1:16" ht="17" thickBot="1" x14ac:dyDescent="0.25">
      <c r="B5" s="43"/>
    </row>
    <row r="6" spans="1:16" ht="17" thickBot="1" x14ac:dyDescent="0.25">
      <c r="B6" s="134" t="s">
        <v>22</v>
      </c>
      <c r="C6" s="135"/>
      <c r="D6" s="135"/>
      <c r="E6" s="135"/>
      <c r="F6" s="135"/>
      <c r="G6" s="136"/>
      <c r="H6" s="137" t="s">
        <v>24</v>
      </c>
      <c r="I6" s="135"/>
      <c r="J6" s="135"/>
      <c r="K6" s="135"/>
      <c r="L6" s="135"/>
      <c r="M6" s="138"/>
      <c r="N6" s="44"/>
      <c r="O6" s="45"/>
    </row>
    <row r="7" spans="1:16" ht="17" thickBot="1" x14ac:dyDescent="0.25">
      <c r="A7" s="46" t="s">
        <v>21</v>
      </c>
      <c r="B7" s="2" t="s">
        <v>23</v>
      </c>
      <c r="C7" s="47">
        <v>45658</v>
      </c>
      <c r="D7" s="48">
        <v>45689</v>
      </c>
      <c r="E7" s="48">
        <v>45717</v>
      </c>
      <c r="F7" s="48">
        <v>45748</v>
      </c>
      <c r="G7" s="49">
        <v>45778</v>
      </c>
      <c r="H7" s="2" t="s">
        <v>25</v>
      </c>
      <c r="I7" s="47">
        <v>45658</v>
      </c>
      <c r="J7" s="48">
        <v>45689</v>
      </c>
      <c r="K7" s="48">
        <v>45717</v>
      </c>
      <c r="L7" s="48">
        <v>45748</v>
      </c>
      <c r="M7" s="50">
        <v>45778</v>
      </c>
      <c r="N7" s="51"/>
      <c r="O7" s="2" t="s">
        <v>27</v>
      </c>
      <c r="P7" s="52" t="s">
        <v>28</v>
      </c>
    </row>
    <row r="8" spans="1:16" x14ac:dyDescent="0.2">
      <c r="A8" s="53" t="s">
        <v>2</v>
      </c>
      <c r="B8" s="3">
        <v>18505</v>
      </c>
      <c r="C8" s="54">
        <v>4283</v>
      </c>
      <c r="D8" s="55">
        <v>3914</v>
      </c>
      <c r="E8" s="55">
        <v>3764</v>
      </c>
      <c r="F8" s="55">
        <v>3671</v>
      </c>
      <c r="G8" s="56">
        <v>2873</v>
      </c>
      <c r="H8" s="6">
        <v>948781776</v>
      </c>
      <c r="I8" s="57">
        <v>244194396</v>
      </c>
      <c r="J8" s="58">
        <v>200114756</v>
      </c>
      <c r="K8" s="58">
        <v>188418390</v>
      </c>
      <c r="L8" s="58">
        <v>171822621</v>
      </c>
      <c r="M8" s="59">
        <v>144231613</v>
      </c>
      <c r="N8" s="60"/>
      <c r="O8" s="61">
        <f>B8/$B$27</f>
        <v>0.21849245519163105</v>
      </c>
      <c r="P8" s="62">
        <f>H8/$H$27</f>
        <v>0.26212974233877873</v>
      </c>
    </row>
    <row r="9" spans="1:16" x14ac:dyDescent="0.2">
      <c r="A9" s="63" t="s">
        <v>3</v>
      </c>
      <c r="B9" s="4">
        <v>19698</v>
      </c>
      <c r="C9" s="64">
        <v>4358</v>
      </c>
      <c r="D9" s="65">
        <v>4122</v>
      </c>
      <c r="E9" s="65">
        <v>4051</v>
      </c>
      <c r="F9" s="65">
        <v>3967</v>
      </c>
      <c r="G9" s="66">
        <v>3200</v>
      </c>
      <c r="H9" s="7">
        <v>792190157</v>
      </c>
      <c r="I9" s="67">
        <v>178184873</v>
      </c>
      <c r="J9" s="68">
        <v>164019613</v>
      </c>
      <c r="K9" s="68">
        <v>154890563</v>
      </c>
      <c r="L9" s="68">
        <v>149718671</v>
      </c>
      <c r="M9" s="69">
        <v>145376437</v>
      </c>
      <c r="N9" s="60"/>
      <c r="O9" s="70">
        <f t="shared" ref="O9:O27" si="0">B9/$B$27</f>
        <v>0.23257845892270998</v>
      </c>
      <c r="P9" s="62">
        <f t="shared" ref="P9:P27" si="1">H9/$H$27</f>
        <v>0.21886655813857733</v>
      </c>
    </row>
    <row r="10" spans="1:16" x14ac:dyDescent="0.2">
      <c r="A10" s="63" t="s">
        <v>4</v>
      </c>
      <c r="B10" s="4">
        <v>15567</v>
      </c>
      <c r="C10" s="64">
        <v>3207</v>
      </c>
      <c r="D10" s="65">
        <v>3351</v>
      </c>
      <c r="E10" s="65">
        <v>3301</v>
      </c>
      <c r="F10" s="65">
        <v>2991</v>
      </c>
      <c r="G10" s="66">
        <v>2717</v>
      </c>
      <c r="H10" s="7">
        <v>587519937</v>
      </c>
      <c r="I10" s="67">
        <v>126975482</v>
      </c>
      <c r="J10" s="68">
        <v>129620456</v>
      </c>
      <c r="K10" s="68">
        <v>118268636</v>
      </c>
      <c r="L10" s="68">
        <v>109728073</v>
      </c>
      <c r="M10" s="69">
        <v>102927290</v>
      </c>
      <c r="N10" s="60"/>
      <c r="O10" s="70">
        <f t="shared" si="0"/>
        <v>0.18380286679103597</v>
      </c>
      <c r="P10" s="62">
        <f t="shared" si="1"/>
        <v>0.16232020217966908</v>
      </c>
    </row>
    <row r="11" spans="1:16" x14ac:dyDescent="0.2">
      <c r="A11" s="63" t="s">
        <v>5</v>
      </c>
      <c r="B11" s="4">
        <v>3806</v>
      </c>
      <c r="C11" s="64">
        <v>1011</v>
      </c>
      <c r="D11" s="65">
        <v>901</v>
      </c>
      <c r="E11" s="65">
        <v>762</v>
      </c>
      <c r="F11" s="65">
        <v>680</v>
      </c>
      <c r="G11" s="66">
        <v>452</v>
      </c>
      <c r="H11" s="7">
        <v>333835195</v>
      </c>
      <c r="I11" s="67">
        <v>92106110</v>
      </c>
      <c r="J11" s="68">
        <v>82292514</v>
      </c>
      <c r="K11" s="68">
        <v>60514110</v>
      </c>
      <c r="L11" s="68">
        <v>61442720</v>
      </c>
      <c r="M11" s="69">
        <v>37479741</v>
      </c>
      <c r="N11" s="60"/>
      <c r="O11" s="70">
        <f t="shared" si="0"/>
        <v>4.4938248282050675E-2</v>
      </c>
      <c r="P11" s="62">
        <f t="shared" si="1"/>
        <v>9.2232097899154777E-2</v>
      </c>
    </row>
    <row r="12" spans="1:16" x14ac:dyDescent="0.2">
      <c r="A12" s="63" t="s">
        <v>6</v>
      </c>
      <c r="B12" s="4">
        <v>8237</v>
      </c>
      <c r="C12" s="64">
        <v>1636</v>
      </c>
      <c r="D12" s="65">
        <v>1454</v>
      </c>
      <c r="E12" s="65">
        <v>1739</v>
      </c>
      <c r="F12" s="65">
        <v>1797</v>
      </c>
      <c r="G12" s="66">
        <v>1611</v>
      </c>
      <c r="H12" s="7">
        <v>331343844</v>
      </c>
      <c r="I12" s="67">
        <v>66306381</v>
      </c>
      <c r="J12" s="68">
        <v>58503611</v>
      </c>
      <c r="K12" s="68">
        <v>69606670</v>
      </c>
      <c r="L12" s="68">
        <v>69316550</v>
      </c>
      <c r="M12" s="69">
        <v>67610632</v>
      </c>
      <c r="N12" s="60"/>
      <c r="O12" s="70">
        <f t="shared" si="0"/>
        <v>9.7256003967223184E-2</v>
      </c>
      <c r="P12" s="62">
        <f t="shared" si="1"/>
        <v>9.1543786622289097E-2</v>
      </c>
    </row>
    <row r="13" spans="1:16" x14ac:dyDescent="0.2">
      <c r="A13" s="63" t="s">
        <v>7</v>
      </c>
      <c r="B13" s="4">
        <v>3656</v>
      </c>
      <c r="C13" s="64">
        <v>736</v>
      </c>
      <c r="D13" s="65">
        <v>854</v>
      </c>
      <c r="E13" s="65">
        <v>754</v>
      </c>
      <c r="F13" s="65">
        <v>768</v>
      </c>
      <c r="G13" s="66">
        <v>544</v>
      </c>
      <c r="H13" s="7">
        <v>171387219</v>
      </c>
      <c r="I13" s="67">
        <v>31930701</v>
      </c>
      <c r="J13" s="68">
        <v>40396913</v>
      </c>
      <c r="K13" s="68">
        <v>36878094</v>
      </c>
      <c r="L13" s="68">
        <v>32602889</v>
      </c>
      <c r="M13" s="69">
        <v>29578622</v>
      </c>
      <c r="N13" s="60"/>
      <c r="O13" s="70">
        <f t="shared" si="0"/>
        <v>4.3167166505301439E-2</v>
      </c>
      <c r="P13" s="62">
        <f t="shared" si="1"/>
        <v>4.7350917453361625E-2</v>
      </c>
    </row>
    <row r="14" spans="1:16" x14ac:dyDescent="0.2">
      <c r="A14" s="63" t="s">
        <v>8</v>
      </c>
      <c r="B14" s="4">
        <v>4547</v>
      </c>
      <c r="C14" s="64">
        <v>1093</v>
      </c>
      <c r="D14" s="65">
        <v>1005</v>
      </c>
      <c r="E14" s="65">
        <v>841</v>
      </c>
      <c r="F14" s="65">
        <v>854</v>
      </c>
      <c r="G14" s="66">
        <v>754</v>
      </c>
      <c r="H14" s="7">
        <v>153701397</v>
      </c>
      <c r="I14" s="67">
        <v>34364908</v>
      </c>
      <c r="J14" s="68">
        <v>33973075</v>
      </c>
      <c r="K14" s="68">
        <v>26871059</v>
      </c>
      <c r="L14" s="68">
        <v>27183146</v>
      </c>
      <c r="M14" s="69">
        <v>31309209</v>
      </c>
      <c r="N14" s="60"/>
      <c r="O14" s="70">
        <f t="shared" si="0"/>
        <v>5.3687392259191911E-2</v>
      </c>
      <c r="P14" s="62">
        <f t="shared" si="1"/>
        <v>4.2464672711757835E-2</v>
      </c>
    </row>
    <row r="15" spans="1:16" x14ac:dyDescent="0.2">
      <c r="A15" s="63" t="s">
        <v>0</v>
      </c>
      <c r="B15" s="4">
        <v>4005</v>
      </c>
      <c r="C15" s="64">
        <v>989</v>
      </c>
      <c r="D15" s="65">
        <v>847</v>
      </c>
      <c r="E15" s="65">
        <v>803</v>
      </c>
      <c r="F15" s="65">
        <v>754</v>
      </c>
      <c r="G15" s="66">
        <v>612</v>
      </c>
      <c r="H15" s="7">
        <v>77191536</v>
      </c>
      <c r="I15" s="67">
        <v>19315098</v>
      </c>
      <c r="J15" s="68">
        <v>18114759</v>
      </c>
      <c r="K15" s="68">
        <v>14577570</v>
      </c>
      <c r="L15" s="68">
        <v>11946875</v>
      </c>
      <c r="M15" s="69">
        <v>13237234</v>
      </c>
      <c r="N15" s="60"/>
      <c r="O15" s="70">
        <f t="shared" si="0"/>
        <v>4.7287883439204668E-2</v>
      </c>
      <c r="P15" s="62">
        <f t="shared" si="1"/>
        <v>2.1326503052915467E-2</v>
      </c>
    </row>
    <row r="16" spans="1:16" x14ac:dyDescent="0.2">
      <c r="A16" s="63" t="s">
        <v>9</v>
      </c>
      <c r="B16" s="4">
        <v>1757</v>
      </c>
      <c r="C16" s="64">
        <v>402</v>
      </c>
      <c r="D16" s="65">
        <v>361</v>
      </c>
      <c r="E16" s="65">
        <v>299</v>
      </c>
      <c r="F16" s="65">
        <v>350</v>
      </c>
      <c r="G16" s="66">
        <v>345</v>
      </c>
      <c r="H16" s="7">
        <v>76076788</v>
      </c>
      <c r="I16" s="67">
        <v>23703451</v>
      </c>
      <c r="J16" s="68">
        <v>15934124</v>
      </c>
      <c r="K16" s="68">
        <v>11550577</v>
      </c>
      <c r="L16" s="68">
        <v>12506971</v>
      </c>
      <c r="M16" s="69">
        <v>12381665</v>
      </c>
      <c r="N16" s="60"/>
      <c r="O16" s="70">
        <f t="shared" si="0"/>
        <v>2.0745271211656081E-2</v>
      </c>
      <c r="P16" s="62">
        <f t="shared" si="1"/>
        <v>2.1018520107411814E-2</v>
      </c>
    </row>
    <row r="17" spans="1:16" x14ac:dyDescent="0.2">
      <c r="A17" s="63" t="s">
        <v>10</v>
      </c>
      <c r="B17" s="4">
        <v>1319</v>
      </c>
      <c r="C17" s="64">
        <v>275</v>
      </c>
      <c r="D17" s="65">
        <v>267</v>
      </c>
      <c r="E17" s="65">
        <v>289</v>
      </c>
      <c r="F17" s="65">
        <v>272</v>
      </c>
      <c r="G17" s="66">
        <v>216</v>
      </c>
      <c r="H17" s="7">
        <v>60188525</v>
      </c>
      <c r="I17" s="67">
        <v>12033472</v>
      </c>
      <c r="J17" s="68">
        <v>12458409</v>
      </c>
      <c r="K17" s="68">
        <v>13790592</v>
      </c>
      <c r="L17" s="68">
        <v>12344272</v>
      </c>
      <c r="M17" s="69">
        <v>9561780</v>
      </c>
      <c r="N17" s="60"/>
      <c r="O17" s="70">
        <f t="shared" si="0"/>
        <v>1.5573712423548304E-2</v>
      </c>
      <c r="P17" s="62">
        <f t="shared" si="1"/>
        <v>1.6628905559839865E-2</v>
      </c>
    </row>
    <row r="18" spans="1:16" x14ac:dyDescent="0.2">
      <c r="A18" s="63" t="s">
        <v>11</v>
      </c>
      <c r="B18" s="4">
        <v>487</v>
      </c>
      <c r="C18" s="64">
        <v>141</v>
      </c>
      <c r="D18" s="65">
        <v>99</v>
      </c>
      <c r="E18" s="65">
        <v>94</v>
      </c>
      <c r="F18" s="65">
        <v>75</v>
      </c>
      <c r="G18" s="66">
        <v>78</v>
      </c>
      <c r="H18" s="7">
        <v>25785614</v>
      </c>
      <c r="I18" s="67">
        <v>7784130</v>
      </c>
      <c r="J18" s="68">
        <v>5731013</v>
      </c>
      <c r="K18" s="68">
        <v>4644753</v>
      </c>
      <c r="L18" s="68">
        <v>3555098</v>
      </c>
      <c r="M18" s="69">
        <v>4070620</v>
      </c>
      <c r="N18" s="60"/>
      <c r="O18" s="70">
        <f t="shared" si="0"/>
        <v>5.7501121685125276E-3</v>
      </c>
      <c r="P18" s="62">
        <f t="shared" si="1"/>
        <v>7.1240579497252113E-3</v>
      </c>
    </row>
    <row r="19" spans="1:16" x14ac:dyDescent="0.2">
      <c r="A19" s="63" t="s">
        <v>12</v>
      </c>
      <c r="B19" s="4">
        <v>829</v>
      </c>
      <c r="C19" s="64">
        <v>136</v>
      </c>
      <c r="D19" s="65">
        <v>163</v>
      </c>
      <c r="E19" s="65">
        <v>179</v>
      </c>
      <c r="F19" s="65">
        <v>174</v>
      </c>
      <c r="G19" s="66">
        <v>177</v>
      </c>
      <c r="H19" s="7">
        <v>19378793</v>
      </c>
      <c r="I19" s="67">
        <v>3063390</v>
      </c>
      <c r="J19" s="68">
        <v>3979536</v>
      </c>
      <c r="K19" s="68">
        <v>3847064</v>
      </c>
      <c r="L19" s="68">
        <v>4118152</v>
      </c>
      <c r="M19" s="69">
        <v>4370651</v>
      </c>
      <c r="N19" s="60"/>
      <c r="O19" s="70">
        <f t="shared" si="0"/>
        <v>9.7881786195007908E-3</v>
      </c>
      <c r="P19" s="62">
        <f t="shared" si="1"/>
        <v>5.3539793284631222E-3</v>
      </c>
    </row>
    <row r="20" spans="1:16" x14ac:dyDescent="0.2">
      <c r="A20" s="63" t="s">
        <v>13</v>
      </c>
      <c r="B20" s="4">
        <v>1006</v>
      </c>
      <c r="C20" s="64">
        <v>216</v>
      </c>
      <c r="D20" s="65">
        <v>205</v>
      </c>
      <c r="E20" s="65">
        <v>199</v>
      </c>
      <c r="F20" s="65">
        <v>246</v>
      </c>
      <c r="G20" s="66">
        <v>140</v>
      </c>
      <c r="H20" s="7">
        <v>16246888</v>
      </c>
      <c r="I20" s="67">
        <v>3379317</v>
      </c>
      <c r="J20" s="68">
        <v>3274566</v>
      </c>
      <c r="K20" s="68">
        <v>3111759</v>
      </c>
      <c r="L20" s="68">
        <v>3950894</v>
      </c>
      <c r="M20" s="69">
        <v>2530352</v>
      </c>
      <c r="N20" s="60"/>
      <c r="O20" s="70">
        <f t="shared" si="0"/>
        <v>1.1878055116064892E-2</v>
      </c>
      <c r="P20" s="62">
        <f t="shared" si="1"/>
        <v>4.4886955809815172E-3</v>
      </c>
    </row>
    <row r="21" spans="1:16" x14ac:dyDescent="0.2">
      <c r="A21" s="63" t="s">
        <v>14</v>
      </c>
      <c r="B21" s="4">
        <v>535</v>
      </c>
      <c r="C21" s="64">
        <v>108</v>
      </c>
      <c r="D21" s="65">
        <v>103</v>
      </c>
      <c r="E21" s="65">
        <v>134</v>
      </c>
      <c r="F21" s="65">
        <v>98</v>
      </c>
      <c r="G21" s="66">
        <v>92</v>
      </c>
      <c r="H21" s="7">
        <v>9586358</v>
      </c>
      <c r="I21" s="67">
        <v>2223389</v>
      </c>
      <c r="J21" s="68">
        <v>1961880</v>
      </c>
      <c r="K21" s="68">
        <v>2234339</v>
      </c>
      <c r="L21" s="68">
        <v>1539020</v>
      </c>
      <c r="M21" s="69">
        <v>1627730</v>
      </c>
      <c r="N21" s="60"/>
      <c r="O21" s="70">
        <f t="shared" si="0"/>
        <v>6.316858337072284E-3</v>
      </c>
      <c r="P21" s="62">
        <f t="shared" si="1"/>
        <v>2.6485221534306639E-3</v>
      </c>
    </row>
    <row r="22" spans="1:16" x14ac:dyDescent="0.2">
      <c r="A22" s="63" t="s">
        <v>15</v>
      </c>
      <c r="B22" s="4">
        <v>393</v>
      </c>
      <c r="C22" s="64">
        <v>67</v>
      </c>
      <c r="D22" s="65">
        <v>72</v>
      </c>
      <c r="E22" s="65">
        <v>92</v>
      </c>
      <c r="F22" s="65">
        <v>100</v>
      </c>
      <c r="G22" s="66">
        <v>62</v>
      </c>
      <c r="H22" s="7">
        <v>7902960</v>
      </c>
      <c r="I22" s="67">
        <v>1168722</v>
      </c>
      <c r="J22" s="68">
        <v>1411500</v>
      </c>
      <c r="K22" s="68">
        <v>1895249</v>
      </c>
      <c r="L22" s="68">
        <v>1962919</v>
      </c>
      <c r="M22" s="69">
        <v>1464570</v>
      </c>
      <c r="N22" s="60"/>
      <c r="O22" s="70">
        <f t="shared" si="0"/>
        <v>4.6402342550830051E-3</v>
      </c>
      <c r="P22" s="62">
        <f t="shared" si="1"/>
        <v>2.1834323981721111E-3</v>
      </c>
    </row>
    <row r="23" spans="1:16" x14ac:dyDescent="0.2">
      <c r="A23" s="63" t="s">
        <v>16</v>
      </c>
      <c r="B23" s="4">
        <v>145</v>
      </c>
      <c r="C23" s="64">
        <v>32</v>
      </c>
      <c r="D23" s="65">
        <v>32</v>
      </c>
      <c r="E23" s="65">
        <v>36</v>
      </c>
      <c r="F23" s="65">
        <v>24</v>
      </c>
      <c r="G23" s="66">
        <v>21</v>
      </c>
      <c r="H23" s="7">
        <v>5020241</v>
      </c>
      <c r="I23" s="67">
        <v>1024540</v>
      </c>
      <c r="J23" s="68">
        <v>976540</v>
      </c>
      <c r="K23" s="68">
        <v>1526580</v>
      </c>
      <c r="L23" s="68">
        <v>801250</v>
      </c>
      <c r="M23" s="69">
        <v>691331</v>
      </c>
      <c r="N23" s="60"/>
      <c r="O23" s="70">
        <f t="shared" si="0"/>
        <v>1.7120457175242639E-3</v>
      </c>
      <c r="P23" s="62">
        <f t="shared" si="1"/>
        <v>1.3869938410458812E-3</v>
      </c>
    </row>
    <row r="24" spans="1:16" x14ac:dyDescent="0.2">
      <c r="A24" s="63" t="s">
        <v>17</v>
      </c>
      <c r="B24" s="4">
        <v>69</v>
      </c>
      <c r="C24" s="64">
        <v>13</v>
      </c>
      <c r="D24" s="65">
        <v>17</v>
      </c>
      <c r="E24" s="65">
        <v>11</v>
      </c>
      <c r="F24" s="65">
        <v>13</v>
      </c>
      <c r="G24" s="66">
        <v>15</v>
      </c>
      <c r="H24" s="7">
        <v>1563310</v>
      </c>
      <c r="I24" s="67">
        <v>316870</v>
      </c>
      <c r="J24" s="68">
        <v>381830</v>
      </c>
      <c r="K24" s="68">
        <v>249890</v>
      </c>
      <c r="L24" s="68">
        <v>235870</v>
      </c>
      <c r="M24" s="69">
        <v>378850</v>
      </c>
      <c r="N24" s="60"/>
      <c r="O24" s="70">
        <f t="shared" si="0"/>
        <v>8.1469761730464964E-4</v>
      </c>
      <c r="P24" s="62">
        <f t="shared" si="1"/>
        <v>4.3191180296831092E-4</v>
      </c>
    </row>
    <row r="25" spans="1:16" x14ac:dyDescent="0.2">
      <c r="A25" s="63" t="s">
        <v>18</v>
      </c>
      <c r="B25" s="4">
        <v>132</v>
      </c>
      <c r="C25" s="64">
        <v>4</v>
      </c>
      <c r="D25" s="65">
        <v>19</v>
      </c>
      <c r="E25" s="65">
        <v>35</v>
      </c>
      <c r="F25" s="65">
        <v>39</v>
      </c>
      <c r="G25" s="66">
        <v>35</v>
      </c>
      <c r="H25" s="7">
        <v>1522680</v>
      </c>
      <c r="I25" s="67">
        <v>126960</v>
      </c>
      <c r="J25" s="68">
        <v>213810</v>
      </c>
      <c r="K25" s="68">
        <v>366650</v>
      </c>
      <c r="L25" s="68">
        <v>381610</v>
      </c>
      <c r="M25" s="69">
        <v>433650</v>
      </c>
      <c r="N25" s="60"/>
      <c r="O25" s="70">
        <f t="shared" si="0"/>
        <v>1.5585519635393297E-3</v>
      </c>
      <c r="P25" s="62">
        <f t="shared" si="1"/>
        <v>4.2068653315323752E-4</v>
      </c>
    </row>
    <row r="26" spans="1:16" ht="17" thickBot="1" x14ac:dyDescent="0.25">
      <c r="A26" s="71" t="s">
        <v>19</v>
      </c>
      <c r="B26" s="5">
        <v>1</v>
      </c>
      <c r="C26" s="72">
        <v>1</v>
      </c>
      <c r="D26" s="73"/>
      <c r="E26" s="73"/>
      <c r="F26" s="73"/>
      <c r="G26" s="73"/>
      <c r="H26" s="8">
        <v>288889</v>
      </c>
      <c r="I26" s="74">
        <v>288889</v>
      </c>
      <c r="J26" s="75"/>
      <c r="K26" s="75"/>
      <c r="L26" s="75"/>
      <c r="M26" s="76"/>
      <c r="N26" s="60"/>
      <c r="O26" s="70">
        <f t="shared" si="0"/>
        <v>1.1807211844994923E-5</v>
      </c>
      <c r="P26" s="62">
        <f t="shared" si="1"/>
        <v>7.9814348304374931E-5</v>
      </c>
    </row>
    <row r="27" spans="1:16" ht="17" thickBot="1" x14ac:dyDescent="0.25">
      <c r="A27" s="1" t="s">
        <v>20</v>
      </c>
      <c r="B27" s="13">
        <v>84694</v>
      </c>
      <c r="C27" s="14">
        <v>18708</v>
      </c>
      <c r="D27" s="15">
        <v>17786</v>
      </c>
      <c r="E27" s="15">
        <v>17383</v>
      </c>
      <c r="F27" s="15">
        <v>16873</v>
      </c>
      <c r="G27" s="16">
        <v>13944</v>
      </c>
      <c r="H27" s="9">
        <v>3619512107</v>
      </c>
      <c r="I27" s="10">
        <v>848491079</v>
      </c>
      <c r="J27" s="11">
        <v>773358905</v>
      </c>
      <c r="K27" s="11">
        <v>713242545</v>
      </c>
      <c r="L27" s="11">
        <v>675157601</v>
      </c>
      <c r="M27" s="12">
        <v>609261977</v>
      </c>
      <c r="N27" s="60"/>
      <c r="O27" s="77">
        <f t="shared" si="0"/>
        <v>1</v>
      </c>
      <c r="P27" s="78">
        <f t="shared" si="1"/>
        <v>1</v>
      </c>
    </row>
    <row r="28" spans="1:16" ht="17" thickBot="1" x14ac:dyDescent="0.25"/>
    <row r="29" spans="1:16" ht="17" thickBot="1" x14ac:dyDescent="0.25">
      <c r="B29" s="17" t="s">
        <v>30</v>
      </c>
    </row>
    <row r="30" spans="1:16" x14ac:dyDescent="0.2">
      <c r="C30" s="79" t="s">
        <v>31</v>
      </c>
      <c r="D30" s="80">
        <f>(D8-C8)/C8</f>
        <v>-8.6154564557553118E-2</v>
      </c>
      <c r="E30" s="80">
        <f t="shared" ref="E30:G30" si="2">(E8-D8)/D8</f>
        <v>-3.8323965252938172E-2</v>
      </c>
      <c r="F30" s="80">
        <f t="shared" si="2"/>
        <v>-2.4707757704569608E-2</v>
      </c>
      <c r="G30" s="81">
        <f t="shared" si="2"/>
        <v>-0.2173794606374285</v>
      </c>
      <c r="I30" s="79" t="s">
        <v>31</v>
      </c>
      <c r="J30" s="80">
        <f>(J8-I8)/I8</f>
        <v>-0.18051044873282021</v>
      </c>
      <c r="K30" s="80">
        <f t="shared" ref="K30:M30" si="3">(K8-J8)/J8</f>
        <v>-5.8448293538133689E-2</v>
      </c>
      <c r="L30" s="80">
        <f t="shared" si="3"/>
        <v>-8.8079348305651062E-2</v>
      </c>
      <c r="M30" s="81">
        <f t="shared" si="3"/>
        <v>-0.16057843745731246</v>
      </c>
    </row>
    <row r="31" spans="1:16" x14ac:dyDescent="0.2">
      <c r="C31" s="82" t="s">
        <v>31</v>
      </c>
      <c r="D31" s="83">
        <f t="shared" ref="D31:G49" si="4">(D9-C9)/C9</f>
        <v>-5.4153281321707207E-2</v>
      </c>
      <c r="E31" s="83">
        <f t="shared" si="4"/>
        <v>-1.7224648229015042E-2</v>
      </c>
      <c r="F31" s="83">
        <f t="shared" si="4"/>
        <v>-2.0735620834361885E-2</v>
      </c>
      <c r="G31" s="84">
        <f t="shared" si="4"/>
        <v>-0.19334509705066802</v>
      </c>
      <c r="I31" s="82" t="s">
        <v>31</v>
      </c>
      <c r="J31" s="83">
        <f t="shared" ref="J31:M31" si="5">(J9-I9)/I9</f>
        <v>-7.9497545226524358E-2</v>
      </c>
      <c r="K31" s="83">
        <f t="shared" si="5"/>
        <v>-5.5658282768902764E-2</v>
      </c>
      <c r="L31" s="83">
        <f t="shared" si="5"/>
        <v>-3.3390620447289611E-2</v>
      </c>
      <c r="M31" s="84">
        <f t="shared" si="5"/>
        <v>-2.9002621857363402E-2</v>
      </c>
    </row>
    <row r="32" spans="1:16" x14ac:dyDescent="0.2">
      <c r="C32" s="82" t="s">
        <v>31</v>
      </c>
      <c r="D32" s="83">
        <f t="shared" si="4"/>
        <v>4.4901777362020577E-2</v>
      </c>
      <c r="E32" s="83">
        <f t="shared" si="4"/>
        <v>-1.4920919128618322E-2</v>
      </c>
      <c r="F32" s="83">
        <f t="shared" si="4"/>
        <v>-9.3910936079975763E-2</v>
      </c>
      <c r="G32" s="84">
        <f t="shared" si="4"/>
        <v>-9.160815780675359E-2</v>
      </c>
      <c r="I32" s="82" t="s">
        <v>31</v>
      </c>
      <c r="J32" s="83">
        <f t="shared" ref="J32:M32" si="6">(J10-I10)/I10</f>
        <v>2.0830588380834025E-2</v>
      </c>
      <c r="K32" s="83">
        <f t="shared" si="6"/>
        <v>-8.7577380533208432E-2</v>
      </c>
      <c r="L32" s="83">
        <f t="shared" si="6"/>
        <v>-7.2213253562846538E-2</v>
      </c>
      <c r="M32" s="84">
        <f t="shared" si="6"/>
        <v>-6.1978514832753878E-2</v>
      </c>
    </row>
    <row r="33" spans="3:13" x14ac:dyDescent="0.2">
      <c r="C33" s="82" t="s">
        <v>31</v>
      </c>
      <c r="D33" s="83">
        <f t="shared" si="4"/>
        <v>-0.10880316518298715</v>
      </c>
      <c r="E33" s="83">
        <f t="shared" si="4"/>
        <v>-0.15427302996670367</v>
      </c>
      <c r="F33" s="83">
        <f t="shared" si="4"/>
        <v>-0.10761154855643044</v>
      </c>
      <c r="G33" s="84">
        <f t="shared" si="4"/>
        <v>-0.3352941176470588</v>
      </c>
      <c r="I33" s="82" t="s">
        <v>31</v>
      </c>
      <c r="J33" s="83">
        <f t="shared" ref="J33:M33" si="7">(J11-I11)/I11</f>
        <v>-0.10654663409408996</v>
      </c>
      <c r="K33" s="83">
        <f t="shared" si="7"/>
        <v>-0.26464623501476697</v>
      </c>
      <c r="L33" s="83">
        <f t="shared" si="7"/>
        <v>1.5345346729878371E-2</v>
      </c>
      <c r="M33" s="84">
        <f t="shared" si="7"/>
        <v>-0.39000517880718821</v>
      </c>
    </row>
    <row r="34" spans="3:13" x14ac:dyDescent="0.2">
      <c r="C34" s="82" t="s">
        <v>31</v>
      </c>
      <c r="D34" s="83">
        <f t="shared" si="4"/>
        <v>-0.11124694376528117</v>
      </c>
      <c r="E34" s="83">
        <f t="shared" si="4"/>
        <v>0.19601100412654746</v>
      </c>
      <c r="F34" s="83">
        <f t="shared" si="4"/>
        <v>3.3352501437607818E-2</v>
      </c>
      <c r="G34" s="84">
        <f t="shared" si="4"/>
        <v>-0.10350584307178631</v>
      </c>
      <c r="I34" s="82" t="s">
        <v>31</v>
      </c>
      <c r="J34" s="83">
        <f t="shared" ref="J34:M34" si="8">(J12-I12)/I12</f>
        <v>-0.11767751281735614</v>
      </c>
      <c r="K34" s="83">
        <f t="shared" si="8"/>
        <v>0.1897841656303916</v>
      </c>
      <c r="L34" s="83">
        <f t="shared" si="8"/>
        <v>-4.1679913720912088E-3</v>
      </c>
      <c r="M34" s="84">
        <f t="shared" si="8"/>
        <v>-2.4610543946575528E-2</v>
      </c>
    </row>
    <row r="35" spans="3:13" x14ac:dyDescent="0.2">
      <c r="C35" s="82" t="s">
        <v>31</v>
      </c>
      <c r="D35" s="83">
        <f t="shared" si="4"/>
        <v>0.16032608695652173</v>
      </c>
      <c r="E35" s="83">
        <f t="shared" si="4"/>
        <v>-0.117096018735363</v>
      </c>
      <c r="F35" s="83">
        <f t="shared" si="4"/>
        <v>1.8567639257294429E-2</v>
      </c>
      <c r="G35" s="84">
        <f t="shared" si="4"/>
        <v>-0.29166666666666669</v>
      </c>
      <c r="I35" s="82" t="s">
        <v>31</v>
      </c>
      <c r="J35" s="83">
        <f t="shared" ref="J35:M35" si="9">(J13-I13)/I13</f>
        <v>0.2651433177116907</v>
      </c>
      <c r="K35" s="83">
        <f t="shared" si="9"/>
        <v>-8.7106136055495137E-2</v>
      </c>
      <c r="L35" s="83">
        <f t="shared" si="9"/>
        <v>-0.11592803576019954</v>
      </c>
      <c r="M35" s="84">
        <f t="shared" si="9"/>
        <v>-9.2760705960750908E-2</v>
      </c>
    </row>
    <row r="36" spans="3:13" x14ac:dyDescent="0.2">
      <c r="C36" s="82" t="s">
        <v>31</v>
      </c>
      <c r="D36" s="83">
        <f t="shared" si="4"/>
        <v>-8.0512351326623974E-2</v>
      </c>
      <c r="E36" s="83">
        <f t="shared" si="4"/>
        <v>-0.16318407960199005</v>
      </c>
      <c r="F36" s="83">
        <f t="shared" si="4"/>
        <v>1.5457788347205707E-2</v>
      </c>
      <c r="G36" s="84">
        <f t="shared" si="4"/>
        <v>-0.117096018735363</v>
      </c>
      <c r="I36" s="82" t="s">
        <v>31</v>
      </c>
      <c r="J36" s="83">
        <f t="shared" ref="J36:M36" si="10">(J14-I14)/I14</f>
        <v>-1.1402125680068749E-2</v>
      </c>
      <c r="K36" s="83">
        <f t="shared" si="10"/>
        <v>-0.20904837139411137</v>
      </c>
      <c r="L36" s="83">
        <f t="shared" si="10"/>
        <v>1.1614242669036602E-2</v>
      </c>
      <c r="M36" s="84">
        <f t="shared" si="10"/>
        <v>0.15178754512078918</v>
      </c>
    </row>
    <row r="37" spans="3:13" x14ac:dyDescent="0.2">
      <c r="C37" s="82" t="s">
        <v>31</v>
      </c>
      <c r="D37" s="83">
        <f t="shared" si="4"/>
        <v>-0.14357937310414559</v>
      </c>
      <c r="E37" s="83">
        <f t="shared" si="4"/>
        <v>-5.1948051948051951E-2</v>
      </c>
      <c r="F37" s="83">
        <f t="shared" si="4"/>
        <v>-6.1021170610211707E-2</v>
      </c>
      <c r="G37" s="84">
        <f t="shared" si="4"/>
        <v>-0.1883289124668435</v>
      </c>
      <c r="I37" s="82" t="s">
        <v>31</v>
      </c>
      <c r="J37" s="83">
        <f t="shared" ref="J37:M37" si="11">(J15-I15)/I15</f>
        <v>-6.2145115701716866E-2</v>
      </c>
      <c r="K37" s="83">
        <f t="shared" si="11"/>
        <v>-0.19526558426750254</v>
      </c>
      <c r="L37" s="83">
        <f t="shared" si="11"/>
        <v>-0.18046183280203765</v>
      </c>
      <c r="M37" s="84">
        <f t="shared" si="11"/>
        <v>0.10800807742610516</v>
      </c>
    </row>
    <row r="38" spans="3:13" x14ac:dyDescent="0.2">
      <c r="C38" s="82" t="s">
        <v>31</v>
      </c>
      <c r="D38" s="83">
        <f t="shared" si="4"/>
        <v>-0.10199004975124377</v>
      </c>
      <c r="E38" s="83">
        <f t="shared" si="4"/>
        <v>-0.17174515235457063</v>
      </c>
      <c r="F38" s="83">
        <f t="shared" si="4"/>
        <v>0.1705685618729097</v>
      </c>
      <c r="G38" s="84">
        <f t="shared" si="4"/>
        <v>-1.4285714285714285E-2</v>
      </c>
      <c r="I38" s="82" t="s">
        <v>31</v>
      </c>
      <c r="J38" s="83">
        <f t="shared" ref="J38:M38" si="12">(J16-I16)/I16</f>
        <v>-0.32777197716906287</v>
      </c>
      <c r="K38" s="83">
        <f t="shared" si="12"/>
        <v>-0.2751043609300392</v>
      </c>
      <c r="L38" s="83">
        <f t="shared" si="12"/>
        <v>8.2800538882170135E-2</v>
      </c>
      <c r="M38" s="84">
        <f t="shared" si="12"/>
        <v>-1.0018892663939174E-2</v>
      </c>
    </row>
    <row r="39" spans="3:13" x14ac:dyDescent="0.2">
      <c r="C39" s="82" t="s">
        <v>31</v>
      </c>
      <c r="D39" s="83">
        <f t="shared" si="4"/>
        <v>-2.9090909090909091E-2</v>
      </c>
      <c r="E39" s="83">
        <f t="shared" si="4"/>
        <v>8.2397003745318345E-2</v>
      </c>
      <c r="F39" s="83">
        <f t="shared" si="4"/>
        <v>-5.8823529411764705E-2</v>
      </c>
      <c r="G39" s="84">
        <f t="shared" si="4"/>
        <v>-0.20588235294117646</v>
      </c>
      <c r="I39" s="82" t="s">
        <v>31</v>
      </c>
      <c r="J39" s="83">
        <f t="shared" ref="J39:M39" si="13">(J17-I17)/I17</f>
        <v>3.5312917169707962E-2</v>
      </c>
      <c r="K39" s="83">
        <f t="shared" si="13"/>
        <v>0.10693042747272144</v>
      </c>
      <c r="L39" s="83">
        <f t="shared" si="13"/>
        <v>-0.10487729605806625</v>
      </c>
      <c r="M39" s="84">
        <f t="shared" si="13"/>
        <v>-0.22540754124666079</v>
      </c>
    </row>
    <row r="40" spans="3:13" x14ac:dyDescent="0.2">
      <c r="C40" s="82" t="s">
        <v>31</v>
      </c>
      <c r="D40" s="83">
        <f t="shared" si="4"/>
        <v>-0.2978723404255319</v>
      </c>
      <c r="E40" s="83">
        <f t="shared" si="4"/>
        <v>-5.0505050505050504E-2</v>
      </c>
      <c r="F40" s="83">
        <f t="shared" si="4"/>
        <v>-0.20212765957446807</v>
      </c>
      <c r="G40" s="84">
        <f t="shared" si="4"/>
        <v>0.04</v>
      </c>
      <c r="I40" s="82" t="s">
        <v>31</v>
      </c>
      <c r="J40" s="83">
        <f t="shared" ref="J40:M40" si="14">(J18-I18)/I18</f>
        <v>-0.26375677179081025</v>
      </c>
      <c r="K40" s="83">
        <f t="shared" si="14"/>
        <v>-0.18954066235759717</v>
      </c>
      <c r="L40" s="83">
        <f t="shared" si="14"/>
        <v>-0.23459912723023163</v>
      </c>
      <c r="M40" s="84">
        <f t="shared" si="14"/>
        <v>0.14500922337443301</v>
      </c>
    </row>
    <row r="41" spans="3:13" x14ac:dyDescent="0.2">
      <c r="C41" s="82" t="s">
        <v>31</v>
      </c>
      <c r="D41" s="83">
        <f t="shared" si="4"/>
        <v>0.19852941176470587</v>
      </c>
      <c r="E41" s="83">
        <f t="shared" si="4"/>
        <v>9.815950920245399E-2</v>
      </c>
      <c r="F41" s="83">
        <f t="shared" si="4"/>
        <v>-2.7932960893854747E-2</v>
      </c>
      <c r="G41" s="84">
        <f t="shared" si="4"/>
        <v>1.7241379310344827E-2</v>
      </c>
      <c r="I41" s="82" t="s">
        <v>31</v>
      </c>
      <c r="J41" s="83">
        <f t="shared" ref="J41:M41" si="15">(J19-I19)/I19</f>
        <v>0.29906280297317678</v>
      </c>
      <c r="K41" s="83">
        <f t="shared" si="15"/>
        <v>-3.3288302957932787E-2</v>
      </c>
      <c r="L41" s="83">
        <f t="shared" si="15"/>
        <v>7.0466204877277838E-2</v>
      </c>
      <c r="M41" s="84">
        <f t="shared" si="15"/>
        <v>6.1313666906903874E-2</v>
      </c>
    </row>
    <row r="42" spans="3:13" x14ac:dyDescent="0.2">
      <c r="C42" s="82" t="s">
        <v>31</v>
      </c>
      <c r="D42" s="83">
        <f t="shared" si="4"/>
        <v>-5.0925925925925923E-2</v>
      </c>
      <c r="E42" s="83">
        <f t="shared" si="4"/>
        <v>-2.9268292682926831E-2</v>
      </c>
      <c r="F42" s="83">
        <f t="shared" si="4"/>
        <v>0.23618090452261306</v>
      </c>
      <c r="G42" s="84">
        <f t="shared" si="4"/>
        <v>-0.43089430894308944</v>
      </c>
      <c r="I42" s="82" t="s">
        <v>31</v>
      </c>
      <c r="J42" s="83">
        <f t="shared" ref="J42:M42" si="16">(J20-I20)/I20</f>
        <v>-3.0997683851500171E-2</v>
      </c>
      <c r="K42" s="83">
        <f t="shared" si="16"/>
        <v>-4.9718649738621848E-2</v>
      </c>
      <c r="L42" s="83">
        <f t="shared" si="16"/>
        <v>0.26966580638153531</v>
      </c>
      <c r="M42" s="84">
        <f t="shared" si="16"/>
        <v>-0.35954950955404019</v>
      </c>
    </row>
    <row r="43" spans="3:13" x14ac:dyDescent="0.2">
      <c r="C43" s="82" t="s">
        <v>31</v>
      </c>
      <c r="D43" s="83">
        <f t="shared" si="4"/>
        <v>-4.6296296296296294E-2</v>
      </c>
      <c r="E43" s="83">
        <f t="shared" si="4"/>
        <v>0.30097087378640774</v>
      </c>
      <c r="F43" s="83">
        <f t="shared" si="4"/>
        <v>-0.26865671641791045</v>
      </c>
      <c r="G43" s="84">
        <f t="shared" si="4"/>
        <v>-6.1224489795918366E-2</v>
      </c>
      <c r="I43" s="82" t="s">
        <v>31</v>
      </c>
      <c r="J43" s="83">
        <f t="shared" ref="J43:M43" si="17">(J21-I21)/I21</f>
        <v>-0.11761729503923965</v>
      </c>
      <c r="K43" s="83">
        <f t="shared" si="17"/>
        <v>0.13887648581972395</v>
      </c>
      <c r="L43" s="83">
        <f t="shared" si="17"/>
        <v>-0.31119673424668326</v>
      </c>
      <c r="M43" s="84">
        <f t="shared" si="17"/>
        <v>5.7640576470741119E-2</v>
      </c>
    </row>
    <row r="44" spans="3:13" x14ac:dyDescent="0.2">
      <c r="C44" s="82" t="s">
        <v>31</v>
      </c>
      <c r="D44" s="83">
        <f t="shared" si="4"/>
        <v>7.4626865671641784E-2</v>
      </c>
      <c r="E44" s="83">
        <f t="shared" si="4"/>
        <v>0.27777777777777779</v>
      </c>
      <c r="F44" s="83">
        <f t="shared" si="4"/>
        <v>8.6956521739130432E-2</v>
      </c>
      <c r="G44" s="84">
        <f t="shared" si="4"/>
        <v>-0.38</v>
      </c>
      <c r="I44" s="82" t="s">
        <v>31</v>
      </c>
      <c r="J44" s="83">
        <f t="shared" ref="J44:M44" si="18">(J22-I22)/I22</f>
        <v>0.20772946859903382</v>
      </c>
      <c r="K44" s="83">
        <f t="shared" si="18"/>
        <v>0.34271980162947219</v>
      </c>
      <c r="L44" s="83">
        <f t="shared" si="18"/>
        <v>3.5705070943184772E-2</v>
      </c>
      <c r="M44" s="84">
        <f t="shared" si="18"/>
        <v>-0.25388159164998658</v>
      </c>
    </row>
    <row r="45" spans="3:13" x14ac:dyDescent="0.2">
      <c r="C45" s="82" t="s">
        <v>31</v>
      </c>
      <c r="D45" s="83">
        <f t="shared" si="4"/>
        <v>0</v>
      </c>
      <c r="E45" s="83">
        <f t="shared" si="4"/>
        <v>0.125</v>
      </c>
      <c r="F45" s="83">
        <f t="shared" si="4"/>
        <v>-0.33333333333333331</v>
      </c>
      <c r="G45" s="84">
        <f t="shared" si="4"/>
        <v>-0.125</v>
      </c>
      <c r="I45" s="82" t="s">
        <v>31</v>
      </c>
      <c r="J45" s="83">
        <f t="shared" ref="J45:M45" si="19">(J23-I23)/I23</f>
        <v>-4.6850293790383975E-2</v>
      </c>
      <c r="K45" s="83">
        <f t="shared" si="19"/>
        <v>0.56325393737071705</v>
      </c>
      <c r="L45" s="83">
        <f t="shared" si="19"/>
        <v>-0.47513395956975724</v>
      </c>
      <c r="M45" s="84">
        <f t="shared" si="19"/>
        <v>-0.13718439937597504</v>
      </c>
    </row>
    <row r="46" spans="3:13" x14ac:dyDescent="0.2">
      <c r="C46" s="82" t="s">
        <v>31</v>
      </c>
      <c r="D46" s="83">
        <f t="shared" si="4"/>
        <v>0.30769230769230771</v>
      </c>
      <c r="E46" s="83">
        <f t="shared" si="4"/>
        <v>-0.35294117647058826</v>
      </c>
      <c r="F46" s="83">
        <f t="shared" si="4"/>
        <v>0.18181818181818182</v>
      </c>
      <c r="G46" s="84">
        <f t="shared" si="4"/>
        <v>0.15384615384615385</v>
      </c>
      <c r="I46" s="82" t="s">
        <v>31</v>
      </c>
      <c r="J46" s="83">
        <f t="shared" ref="J46:M46" si="20">(J24-I24)/I24</f>
        <v>0.20500520718275633</v>
      </c>
      <c r="K46" s="83">
        <f t="shared" si="20"/>
        <v>-0.34554644737186707</v>
      </c>
      <c r="L46" s="83">
        <f t="shared" si="20"/>
        <v>-5.6104686061867221E-2</v>
      </c>
      <c r="M46" s="84">
        <f t="shared" si="20"/>
        <v>0.60618137109424686</v>
      </c>
    </row>
    <row r="47" spans="3:13" x14ac:dyDescent="0.2">
      <c r="C47" s="82" t="s">
        <v>31</v>
      </c>
      <c r="D47" s="83">
        <f t="shared" si="4"/>
        <v>3.75</v>
      </c>
      <c r="E47" s="83">
        <f t="shared" si="4"/>
        <v>0.84210526315789469</v>
      </c>
      <c r="F47" s="83">
        <f t="shared" si="4"/>
        <v>0.11428571428571428</v>
      </c>
      <c r="G47" s="84">
        <f t="shared" si="4"/>
        <v>-0.10256410256410256</v>
      </c>
      <c r="I47" s="82" t="s">
        <v>31</v>
      </c>
      <c r="J47" s="83">
        <f t="shared" ref="J47:M47" si="21">(J25-I25)/I25</f>
        <v>0.68407372400756139</v>
      </c>
      <c r="K47" s="83">
        <f t="shared" si="21"/>
        <v>0.71484027875216316</v>
      </c>
      <c r="L47" s="83">
        <f t="shared" si="21"/>
        <v>4.0801854629755899E-2</v>
      </c>
      <c r="M47" s="84">
        <f t="shared" si="21"/>
        <v>0.13636959199182411</v>
      </c>
    </row>
    <row r="48" spans="3:13" ht="17" thickBot="1" x14ac:dyDescent="0.25">
      <c r="C48" s="85" t="s">
        <v>31</v>
      </c>
      <c r="D48" s="86">
        <f t="shared" si="4"/>
        <v>-1</v>
      </c>
      <c r="E48" s="86" t="s">
        <v>31</v>
      </c>
      <c r="F48" s="86" t="s">
        <v>31</v>
      </c>
      <c r="G48" s="87" t="s">
        <v>31</v>
      </c>
      <c r="I48" s="85" t="s">
        <v>31</v>
      </c>
      <c r="J48" s="86">
        <f t="shared" ref="J48" si="22">(J26-I26)/I26</f>
        <v>-1</v>
      </c>
      <c r="K48" s="86" t="s">
        <v>31</v>
      </c>
      <c r="L48" s="86" t="s">
        <v>31</v>
      </c>
      <c r="M48" s="87" t="s">
        <v>31</v>
      </c>
    </row>
    <row r="49" spans="3:14" ht="17" thickBot="1" x14ac:dyDescent="0.25">
      <c r="C49" s="88" t="s">
        <v>31</v>
      </c>
      <c r="D49" s="18">
        <f t="shared" si="4"/>
        <v>-4.9283728886038061E-2</v>
      </c>
      <c r="E49" s="18">
        <f t="shared" si="4"/>
        <v>-2.2658270549870685E-2</v>
      </c>
      <c r="F49" s="18">
        <f t="shared" si="4"/>
        <v>-2.9339009376977507E-2</v>
      </c>
      <c r="G49" s="19">
        <f t="shared" si="4"/>
        <v>-0.17359094411189474</v>
      </c>
      <c r="I49" s="88" t="s">
        <v>31</v>
      </c>
      <c r="J49" s="18">
        <f t="shared" ref="J49:M49" si="23">(J27-I27)/I27</f>
        <v>-8.8547983425527568E-2</v>
      </c>
      <c r="K49" s="18">
        <f t="shared" si="23"/>
        <v>-7.7734101994985108E-2</v>
      </c>
      <c r="L49" s="18">
        <f t="shared" si="23"/>
        <v>-5.3396904414892976E-2</v>
      </c>
      <c r="M49" s="19">
        <f t="shared" si="23"/>
        <v>-9.7600358645743804E-2</v>
      </c>
      <c r="N49" s="89"/>
    </row>
  </sheetData>
  <mergeCells count="3">
    <mergeCell ref="B6:G6"/>
    <mergeCell ref="H6:M6"/>
    <mergeCell ref="G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9721-BED8-484B-9381-87165B8B9B1D}">
  <dimension ref="A1:P80"/>
  <sheetViews>
    <sheetView workbookViewId="0">
      <selection activeCell="A16" sqref="A16"/>
    </sheetView>
  </sheetViews>
  <sheetFormatPr baseColWidth="10" defaultColWidth="15" defaultRowHeight="16" x14ac:dyDescent="0.2"/>
  <cols>
    <col min="1" max="1" width="28.83203125" style="39" bestFit="1" customWidth="1"/>
    <col min="2" max="2" width="29.5" style="39" bestFit="1" customWidth="1"/>
    <col min="3" max="3" width="8" style="39" bestFit="1" customWidth="1"/>
    <col min="4" max="4" width="8.1640625" style="39" bestFit="1" customWidth="1"/>
    <col min="5" max="5" width="8.83203125" style="39" bestFit="1" customWidth="1"/>
    <col min="6" max="6" width="7.83203125" style="39" bestFit="1" customWidth="1"/>
    <col min="7" max="7" width="8.83203125" style="39" bestFit="1" customWidth="1"/>
    <col min="8" max="8" width="13.83203125" style="39" bestFit="1" customWidth="1"/>
    <col min="9" max="13" width="13.6640625" style="39" bestFit="1" customWidth="1"/>
    <col min="14" max="14" width="31" style="39" customWidth="1"/>
    <col min="15" max="15" width="17.83203125" style="39" bestFit="1" customWidth="1"/>
    <col min="16" max="16" width="15.6640625" style="39" bestFit="1" customWidth="1"/>
    <col min="17" max="16384" width="15" style="39"/>
  </cols>
  <sheetData>
    <row r="1" spans="1:16" x14ac:dyDescent="0.2">
      <c r="A1" s="38"/>
      <c r="B1" s="38"/>
    </row>
    <row r="2" spans="1:16" x14ac:dyDescent="0.2">
      <c r="A2" s="38"/>
      <c r="B2" s="40"/>
    </row>
    <row r="3" spans="1:16" ht="102" x14ac:dyDescent="0.2">
      <c r="A3" s="41" t="s">
        <v>26</v>
      </c>
      <c r="B3" s="42" t="s">
        <v>1</v>
      </c>
    </row>
    <row r="4" spans="1:16" x14ac:dyDescent="0.2">
      <c r="A4" s="41" t="s">
        <v>65</v>
      </c>
      <c r="B4" s="90" t="s">
        <v>3</v>
      </c>
    </row>
    <row r="6" spans="1:16" ht="17" thickBot="1" x14ac:dyDescent="0.25">
      <c r="B6" s="43"/>
    </row>
    <row r="7" spans="1:16" ht="17" thickBot="1" x14ac:dyDescent="0.25">
      <c r="B7" s="134" t="s">
        <v>22</v>
      </c>
      <c r="C7" s="135"/>
      <c r="D7" s="135"/>
      <c r="E7" s="135"/>
      <c r="F7" s="135"/>
      <c r="G7" s="136"/>
      <c r="H7" s="137" t="s">
        <v>24</v>
      </c>
      <c r="I7" s="135"/>
      <c r="J7" s="135"/>
      <c r="K7" s="135"/>
      <c r="L7" s="135"/>
      <c r="M7" s="138"/>
      <c r="N7" s="44"/>
      <c r="O7" s="45"/>
    </row>
    <row r="8" spans="1:16" ht="17" thickBot="1" x14ac:dyDescent="0.25">
      <c r="A8" s="46" t="s">
        <v>66</v>
      </c>
      <c r="B8" s="2" t="s">
        <v>23</v>
      </c>
      <c r="C8" s="47">
        <v>45658</v>
      </c>
      <c r="D8" s="47">
        <v>45689</v>
      </c>
      <c r="E8" s="47">
        <v>45717</v>
      </c>
      <c r="F8" s="47">
        <v>45748</v>
      </c>
      <c r="G8" s="47">
        <v>45778</v>
      </c>
      <c r="H8" s="2" t="s">
        <v>25</v>
      </c>
      <c r="I8" s="47">
        <v>45658</v>
      </c>
      <c r="J8" s="47">
        <v>45689</v>
      </c>
      <c r="K8" s="47">
        <v>45717</v>
      </c>
      <c r="L8" s="47">
        <v>45748</v>
      </c>
      <c r="M8" s="91">
        <v>45778</v>
      </c>
      <c r="N8" s="51"/>
      <c r="O8" s="2" t="s">
        <v>27</v>
      </c>
      <c r="P8" s="92" t="s">
        <v>28</v>
      </c>
    </row>
    <row r="9" spans="1:16" x14ac:dyDescent="0.2">
      <c r="A9" s="53" t="s">
        <v>64</v>
      </c>
      <c r="B9" s="3">
        <v>4435</v>
      </c>
      <c r="C9" s="54">
        <v>1020</v>
      </c>
      <c r="D9" s="55">
        <v>918</v>
      </c>
      <c r="E9" s="55">
        <v>878</v>
      </c>
      <c r="F9" s="55">
        <v>858</v>
      </c>
      <c r="G9" s="56">
        <v>761</v>
      </c>
      <c r="H9" s="6">
        <v>258052444</v>
      </c>
      <c r="I9" s="57">
        <v>60960436</v>
      </c>
      <c r="J9" s="58">
        <v>53572367</v>
      </c>
      <c r="K9" s="58">
        <v>48686856</v>
      </c>
      <c r="L9" s="58">
        <v>47779338</v>
      </c>
      <c r="M9" s="59">
        <v>47053447</v>
      </c>
      <c r="N9" s="60"/>
      <c r="O9" s="61">
        <f>B9/$B$43</f>
        <v>0.22514976139709617</v>
      </c>
      <c r="P9" s="93">
        <f>H9/$H$43</f>
        <v>0.32574558231982675</v>
      </c>
    </row>
    <row r="10" spans="1:16" x14ac:dyDescent="0.2">
      <c r="A10" s="63" t="s">
        <v>63</v>
      </c>
      <c r="B10" s="4">
        <v>650</v>
      </c>
      <c r="C10" s="73"/>
      <c r="D10" s="73"/>
      <c r="E10" s="65">
        <v>232</v>
      </c>
      <c r="F10" s="65">
        <v>192</v>
      </c>
      <c r="G10" s="66">
        <v>226</v>
      </c>
      <c r="H10" s="7">
        <v>85486439</v>
      </c>
      <c r="I10" s="75"/>
      <c r="J10" s="75"/>
      <c r="K10" s="68">
        <v>27780580</v>
      </c>
      <c r="L10" s="68">
        <v>26550405</v>
      </c>
      <c r="M10" s="69">
        <v>31155454</v>
      </c>
      <c r="N10" s="60"/>
      <c r="O10" s="70">
        <f t="shared" ref="O10:O43" si="0">B10/$B$43</f>
        <v>3.2998273936440246E-2</v>
      </c>
      <c r="P10" s="94">
        <f t="shared" ref="P10:P43" si="1">H10/$H$43</f>
        <v>0.10791151372510678</v>
      </c>
    </row>
    <row r="11" spans="1:16" x14ac:dyDescent="0.2">
      <c r="A11" s="63" t="s">
        <v>62</v>
      </c>
      <c r="B11" s="4">
        <v>1386</v>
      </c>
      <c r="C11" s="73"/>
      <c r="D11" s="73"/>
      <c r="E11" s="65">
        <v>540</v>
      </c>
      <c r="F11" s="65">
        <v>457</v>
      </c>
      <c r="G11" s="66">
        <v>389</v>
      </c>
      <c r="H11" s="7">
        <v>67910607</v>
      </c>
      <c r="I11" s="75"/>
      <c r="J11" s="75"/>
      <c r="K11" s="68">
        <v>25914772</v>
      </c>
      <c r="L11" s="68">
        <v>21585123</v>
      </c>
      <c r="M11" s="69">
        <v>20410712</v>
      </c>
      <c r="N11" s="60"/>
      <c r="O11" s="70">
        <f t="shared" si="0"/>
        <v>7.0362473347547971E-2</v>
      </c>
      <c r="P11" s="94">
        <f t="shared" si="1"/>
        <v>8.5725133542652696E-2</v>
      </c>
    </row>
    <row r="12" spans="1:16" x14ac:dyDescent="0.2">
      <c r="A12" s="63" t="s">
        <v>60</v>
      </c>
      <c r="B12" s="4">
        <v>1231</v>
      </c>
      <c r="C12" s="64">
        <v>653</v>
      </c>
      <c r="D12" s="65">
        <v>578</v>
      </c>
      <c r="E12" s="73"/>
      <c r="F12" s="73"/>
      <c r="G12" s="73"/>
      <c r="H12" s="7">
        <v>65065087</v>
      </c>
      <c r="I12" s="67">
        <v>33577698</v>
      </c>
      <c r="J12" s="68">
        <v>31487389</v>
      </c>
      <c r="K12" s="75"/>
      <c r="L12" s="75"/>
      <c r="M12" s="76"/>
      <c r="N12" s="60"/>
      <c r="O12" s="70">
        <f t="shared" si="0"/>
        <v>6.2493654178089143E-2</v>
      </c>
      <c r="P12" s="94">
        <f t="shared" si="1"/>
        <v>8.2133167680850147E-2</v>
      </c>
    </row>
    <row r="13" spans="1:16" x14ac:dyDescent="0.2">
      <c r="A13" s="63" t="s">
        <v>61</v>
      </c>
      <c r="B13" s="4">
        <v>2694</v>
      </c>
      <c r="C13" s="64">
        <v>580</v>
      </c>
      <c r="D13" s="65">
        <v>580</v>
      </c>
      <c r="E13" s="65">
        <v>532</v>
      </c>
      <c r="F13" s="65">
        <v>561</v>
      </c>
      <c r="G13" s="66">
        <v>441</v>
      </c>
      <c r="H13" s="7">
        <v>58603519</v>
      </c>
      <c r="I13" s="67">
        <v>11898984</v>
      </c>
      <c r="J13" s="68">
        <v>12149419</v>
      </c>
      <c r="K13" s="68">
        <v>11942112</v>
      </c>
      <c r="L13" s="68">
        <v>12252523</v>
      </c>
      <c r="M13" s="69">
        <v>10360481</v>
      </c>
      <c r="N13" s="60"/>
      <c r="O13" s="70">
        <f t="shared" si="0"/>
        <v>0.13676515382272311</v>
      </c>
      <c r="P13" s="94">
        <f t="shared" si="1"/>
        <v>7.3976580600205566E-2</v>
      </c>
    </row>
    <row r="14" spans="1:16" x14ac:dyDescent="0.2">
      <c r="A14" s="63" t="s">
        <v>59</v>
      </c>
      <c r="B14" s="4">
        <v>530</v>
      </c>
      <c r="C14" s="64">
        <v>285</v>
      </c>
      <c r="D14" s="65">
        <v>245</v>
      </c>
      <c r="E14" s="73"/>
      <c r="F14" s="73"/>
      <c r="G14" s="73"/>
      <c r="H14" s="7">
        <v>55540608</v>
      </c>
      <c r="I14" s="67">
        <v>30697685</v>
      </c>
      <c r="J14" s="68">
        <v>24842923</v>
      </c>
      <c r="K14" s="75"/>
      <c r="L14" s="75"/>
      <c r="M14" s="76"/>
      <c r="N14" s="60"/>
      <c r="O14" s="70">
        <f t="shared" si="0"/>
        <v>2.6906284902020509E-2</v>
      </c>
      <c r="P14" s="94">
        <f t="shared" si="1"/>
        <v>7.0110197039471675E-2</v>
      </c>
    </row>
    <row r="15" spans="1:16" x14ac:dyDescent="0.2">
      <c r="A15" s="63" t="s">
        <v>58</v>
      </c>
      <c r="B15" s="4">
        <v>1174</v>
      </c>
      <c r="C15" s="64">
        <v>238</v>
      </c>
      <c r="D15" s="65">
        <v>236</v>
      </c>
      <c r="E15" s="65">
        <v>220</v>
      </c>
      <c r="F15" s="65">
        <v>249</v>
      </c>
      <c r="G15" s="66">
        <v>231</v>
      </c>
      <c r="H15" s="7">
        <v>49060443</v>
      </c>
      <c r="I15" s="67">
        <v>10176562</v>
      </c>
      <c r="J15" s="68">
        <v>9940937</v>
      </c>
      <c r="K15" s="68">
        <v>8538936</v>
      </c>
      <c r="L15" s="68">
        <v>9666952</v>
      </c>
      <c r="M15" s="69">
        <v>10737056</v>
      </c>
      <c r="N15" s="60"/>
      <c r="O15" s="70">
        <f t="shared" si="0"/>
        <v>5.9599959386739773E-2</v>
      </c>
      <c r="P15" s="94">
        <f t="shared" si="1"/>
        <v>6.1930134534605177E-2</v>
      </c>
    </row>
    <row r="16" spans="1:16" x14ac:dyDescent="0.2">
      <c r="A16" s="63" t="s">
        <v>57</v>
      </c>
      <c r="B16" s="4">
        <v>1102</v>
      </c>
      <c r="C16" s="64">
        <v>231</v>
      </c>
      <c r="D16" s="65">
        <v>240</v>
      </c>
      <c r="E16" s="65">
        <v>250</v>
      </c>
      <c r="F16" s="65">
        <v>209</v>
      </c>
      <c r="G16" s="66">
        <v>172</v>
      </c>
      <c r="H16" s="7">
        <v>22964736</v>
      </c>
      <c r="I16" s="67">
        <v>4915109</v>
      </c>
      <c r="J16" s="68">
        <v>5317628</v>
      </c>
      <c r="K16" s="68">
        <v>4659889</v>
      </c>
      <c r="L16" s="68">
        <v>4191720</v>
      </c>
      <c r="M16" s="69">
        <v>3880390</v>
      </c>
      <c r="N16" s="60"/>
      <c r="O16" s="70">
        <f t="shared" si="0"/>
        <v>5.5944765966087925E-2</v>
      </c>
      <c r="P16" s="94">
        <f t="shared" si="1"/>
        <v>2.8988918629040728E-2</v>
      </c>
    </row>
    <row r="17" spans="1:16" x14ac:dyDescent="0.2">
      <c r="A17" s="63" t="s">
        <v>56</v>
      </c>
      <c r="B17" s="4">
        <v>1157</v>
      </c>
      <c r="C17" s="64">
        <v>270</v>
      </c>
      <c r="D17" s="65">
        <v>247</v>
      </c>
      <c r="E17" s="65">
        <v>274</v>
      </c>
      <c r="F17" s="65">
        <v>225</v>
      </c>
      <c r="G17" s="66">
        <v>141</v>
      </c>
      <c r="H17" s="7">
        <v>21086154</v>
      </c>
      <c r="I17" s="67">
        <v>4892500</v>
      </c>
      <c r="J17" s="68">
        <v>4220381</v>
      </c>
      <c r="K17" s="68">
        <v>4474238</v>
      </c>
      <c r="L17" s="68">
        <v>4190044</v>
      </c>
      <c r="M17" s="69">
        <v>3308991</v>
      </c>
      <c r="N17" s="60"/>
      <c r="O17" s="70">
        <f t="shared" si="0"/>
        <v>5.8736927606863644E-2</v>
      </c>
      <c r="P17" s="94">
        <f t="shared" si="1"/>
        <v>2.6617541020520406E-2</v>
      </c>
    </row>
    <row r="18" spans="1:16" x14ac:dyDescent="0.2">
      <c r="A18" s="63" t="s">
        <v>55</v>
      </c>
      <c r="B18" s="4">
        <v>1089</v>
      </c>
      <c r="C18" s="64">
        <v>208</v>
      </c>
      <c r="D18" s="65">
        <v>242</v>
      </c>
      <c r="E18" s="65">
        <v>233</v>
      </c>
      <c r="F18" s="65">
        <v>229</v>
      </c>
      <c r="G18" s="66">
        <v>177</v>
      </c>
      <c r="H18" s="7">
        <v>16433922</v>
      </c>
      <c r="I18" s="67">
        <v>3165940</v>
      </c>
      <c r="J18" s="68">
        <v>3465430</v>
      </c>
      <c r="K18" s="68">
        <v>3459852</v>
      </c>
      <c r="L18" s="68">
        <v>3449820</v>
      </c>
      <c r="M18" s="69">
        <v>2892880</v>
      </c>
      <c r="N18" s="60"/>
      <c r="O18" s="70">
        <f t="shared" si="0"/>
        <v>5.528480048735912E-2</v>
      </c>
      <c r="P18" s="94">
        <f t="shared" si="1"/>
        <v>2.0744920717312067E-2</v>
      </c>
    </row>
    <row r="19" spans="1:16" x14ac:dyDescent="0.2">
      <c r="A19" s="63" t="s">
        <v>54</v>
      </c>
      <c r="B19" s="4">
        <v>642</v>
      </c>
      <c r="C19" s="64">
        <v>140</v>
      </c>
      <c r="D19" s="65">
        <v>138</v>
      </c>
      <c r="E19" s="65">
        <v>114</v>
      </c>
      <c r="F19" s="65">
        <v>125</v>
      </c>
      <c r="G19" s="66">
        <v>125</v>
      </c>
      <c r="H19" s="7">
        <v>14506764</v>
      </c>
      <c r="I19" s="67">
        <v>3007201</v>
      </c>
      <c r="J19" s="68">
        <v>3641962</v>
      </c>
      <c r="K19" s="68">
        <v>2444247</v>
      </c>
      <c r="L19" s="68">
        <v>2745834</v>
      </c>
      <c r="M19" s="69">
        <v>2667520</v>
      </c>
      <c r="N19" s="60"/>
      <c r="O19" s="70">
        <f t="shared" si="0"/>
        <v>3.2592141334145598E-2</v>
      </c>
      <c r="P19" s="94">
        <f t="shared" si="1"/>
        <v>1.831222449788656E-2</v>
      </c>
    </row>
    <row r="20" spans="1:16" x14ac:dyDescent="0.2">
      <c r="A20" s="63" t="s">
        <v>53</v>
      </c>
      <c r="B20" s="4">
        <v>726</v>
      </c>
      <c r="C20" s="73"/>
      <c r="D20" s="73"/>
      <c r="E20" s="65">
        <v>268</v>
      </c>
      <c r="F20" s="65">
        <v>255</v>
      </c>
      <c r="G20" s="66">
        <v>203</v>
      </c>
      <c r="H20" s="7">
        <v>10174308</v>
      </c>
      <c r="I20" s="75"/>
      <c r="J20" s="75"/>
      <c r="K20" s="68">
        <v>3338215</v>
      </c>
      <c r="L20" s="68">
        <v>3739149</v>
      </c>
      <c r="M20" s="69">
        <v>3096944</v>
      </c>
      <c r="N20" s="60"/>
      <c r="O20" s="70">
        <f t="shared" si="0"/>
        <v>3.6856533658239418E-2</v>
      </c>
      <c r="P20" s="94">
        <f t="shared" si="1"/>
        <v>1.2843264852633103E-2</v>
      </c>
    </row>
    <row r="21" spans="1:16" x14ac:dyDescent="0.2">
      <c r="A21" s="63" t="s">
        <v>52</v>
      </c>
      <c r="B21" s="4">
        <v>72</v>
      </c>
      <c r="C21" s="64">
        <v>7</v>
      </c>
      <c r="D21" s="65">
        <v>25</v>
      </c>
      <c r="E21" s="65">
        <v>14</v>
      </c>
      <c r="F21" s="65">
        <v>9</v>
      </c>
      <c r="G21" s="66">
        <v>17</v>
      </c>
      <c r="H21" s="7">
        <v>8784808</v>
      </c>
      <c r="I21" s="67">
        <v>720074</v>
      </c>
      <c r="J21" s="68">
        <v>3245505</v>
      </c>
      <c r="K21" s="68">
        <v>1384810</v>
      </c>
      <c r="L21" s="68">
        <v>1325840</v>
      </c>
      <c r="M21" s="69">
        <v>2108579</v>
      </c>
      <c r="N21" s="60"/>
      <c r="O21" s="70">
        <f t="shared" si="0"/>
        <v>3.6551934206518429E-3</v>
      </c>
      <c r="P21" s="94">
        <f t="shared" si="1"/>
        <v>1.1089266790776346E-2</v>
      </c>
    </row>
    <row r="22" spans="1:16" x14ac:dyDescent="0.2">
      <c r="A22" s="63" t="s">
        <v>19</v>
      </c>
      <c r="B22" s="4">
        <v>213</v>
      </c>
      <c r="C22" s="64">
        <v>43</v>
      </c>
      <c r="D22" s="65">
        <v>49</v>
      </c>
      <c r="E22" s="65">
        <v>50</v>
      </c>
      <c r="F22" s="65">
        <v>47</v>
      </c>
      <c r="G22" s="66">
        <v>24</v>
      </c>
      <c r="H22" s="7">
        <v>8700842</v>
      </c>
      <c r="I22" s="67">
        <v>2109390</v>
      </c>
      <c r="J22" s="68">
        <v>1889486</v>
      </c>
      <c r="K22" s="68">
        <v>1643249</v>
      </c>
      <c r="L22" s="68">
        <v>1748334</v>
      </c>
      <c r="M22" s="69">
        <v>1310383</v>
      </c>
      <c r="N22" s="60"/>
      <c r="O22" s="70">
        <f t="shared" si="0"/>
        <v>1.0813280536095034E-2</v>
      </c>
      <c r="P22" s="94">
        <f t="shared" si="1"/>
        <v>1.0983274562448268E-2</v>
      </c>
    </row>
    <row r="23" spans="1:16" x14ac:dyDescent="0.2">
      <c r="A23" s="63" t="s">
        <v>50</v>
      </c>
      <c r="B23" s="4">
        <v>512</v>
      </c>
      <c r="C23" s="64">
        <v>252</v>
      </c>
      <c r="D23" s="65">
        <v>260</v>
      </c>
      <c r="E23" s="73"/>
      <c r="F23" s="73"/>
      <c r="G23" s="73"/>
      <c r="H23" s="7">
        <v>7946522</v>
      </c>
      <c r="I23" s="67">
        <v>4365339</v>
      </c>
      <c r="J23" s="68">
        <v>3581183</v>
      </c>
      <c r="K23" s="75"/>
      <c r="L23" s="75"/>
      <c r="M23" s="76"/>
      <c r="N23" s="60"/>
      <c r="O23" s="70">
        <f t="shared" si="0"/>
        <v>2.5992486546857548E-2</v>
      </c>
      <c r="P23" s="94">
        <f t="shared" si="1"/>
        <v>1.0031078939548096E-2</v>
      </c>
    </row>
    <row r="24" spans="1:16" x14ac:dyDescent="0.2">
      <c r="A24" s="63" t="s">
        <v>51</v>
      </c>
      <c r="B24" s="4">
        <v>100</v>
      </c>
      <c r="C24" s="73"/>
      <c r="D24" s="73"/>
      <c r="E24" s="65">
        <v>44</v>
      </c>
      <c r="F24" s="65">
        <v>35</v>
      </c>
      <c r="G24" s="66">
        <v>21</v>
      </c>
      <c r="H24" s="7">
        <v>7426300</v>
      </c>
      <c r="I24" s="75"/>
      <c r="J24" s="75"/>
      <c r="K24" s="68">
        <v>3095610</v>
      </c>
      <c r="L24" s="68">
        <v>2929900</v>
      </c>
      <c r="M24" s="69">
        <v>1400790</v>
      </c>
      <c r="N24" s="60"/>
      <c r="O24" s="70">
        <f t="shared" si="0"/>
        <v>5.0766575286831147E-3</v>
      </c>
      <c r="P24" s="94">
        <f t="shared" si="1"/>
        <v>9.3743906489865657E-3</v>
      </c>
    </row>
    <row r="25" spans="1:16" x14ac:dyDescent="0.2">
      <c r="A25" s="63" t="s">
        <v>49</v>
      </c>
      <c r="B25" s="4">
        <v>581</v>
      </c>
      <c r="C25" s="73"/>
      <c r="D25" s="73"/>
      <c r="E25" s="65">
        <v>189</v>
      </c>
      <c r="F25" s="65">
        <v>264</v>
      </c>
      <c r="G25" s="66">
        <v>128</v>
      </c>
      <c r="H25" s="7">
        <v>6676399</v>
      </c>
      <c r="I25" s="75"/>
      <c r="J25" s="75"/>
      <c r="K25" s="68">
        <v>2040310</v>
      </c>
      <c r="L25" s="68">
        <v>2844639</v>
      </c>
      <c r="M25" s="69">
        <v>1791450</v>
      </c>
      <c r="N25" s="60"/>
      <c r="O25" s="70">
        <f t="shared" si="0"/>
        <v>2.9495380241648897E-2</v>
      </c>
      <c r="P25" s="94">
        <f t="shared" si="1"/>
        <v>8.4277732322291399E-3</v>
      </c>
    </row>
    <row r="26" spans="1:16" x14ac:dyDescent="0.2">
      <c r="A26" s="63" t="s">
        <v>48</v>
      </c>
      <c r="B26" s="4">
        <v>405</v>
      </c>
      <c r="C26" s="64">
        <v>213</v>
      </c>
      <c r="D26" s="65">
        <v>192</v>
      </c>
      <c r="E26" s="73"/>
      <c r="F26" s="73"/>
      <c r="G26" s="73"/>
      <c r="H26" s="7">
        <v>5538562</v>
      </c>
      <c r="I26" s="67">
        <v>3020112</v>
      </c>
      <c r="J26" s="68">
        <v>2518450</v>
      </c>
      <c r="K26" s="75"/>
      <c r="L26" s="75"/>
      <c r="M26" s="76"/>
      <c r="N26" s="60"/>
      <c r="O26" s="70">
        <f t="shared" si="0"/>
        <v>2.0560462991166616E-2</v>
      </c>
      <c r="P26" s="94">
        <f t="shared" si="1"/>
        <v>6.9914552094087678E-3</v>
      </c>
    </row>
    <row r="27" spans="1:16" x14ac:dyDescent="0.2">
      <c r="A27" s="63" t="s">
        <v>47</v>
      </c>
      <c r="B27" s="4">
        <v>102</v>
      </c>
      <c r="C27" s="73"/>
      <c r="D27" s="73"/>
      <c r="E27" s="65">
        <v>44</v>
      </c>
      <c r="F27" s="65">
        <v>33</v>
      </c>
      <c r="G27" s="66">
        <v>25</v>
      </c>
      <c r="H27" s="7">
        <v>4407830</v>
      </c>
      <c r="I27" s="75"/>
      <c r="J27" s="75"/>
      <c r="K27" s="68">
        <v>1868010</v>
      </c>
      <c r="L27" s="68">
        <v>1522270</v>
      </c>
      <c r="M27" s="69">
        <v>1017550</v>
      </c>
      <c r="N27" s="60"/>
      <c r="O27" s="70">
        <f t="shared" si="0"/>
        <v>5.1781906792567776E-3</v>
      </c>
      <c r="P27" s="94">
        <f t="shared" si="1"/>
        <v>5.5641059927988984E-3</v>
      </c>
    </row>
    <row r="28" spans="1:16" x14ac:dyDescent="0.2">
      <c r="A28" s="63" t="s">
        <v>46</v>
      </c>
      <c r="B28" s="4">
        <v>375</v>
      </c>
      <c r="C28" s="73"/>
      <c r="D28" s="73"/>
      <c r="E28" s="65">
        <v>128</v>
      </c>
      <c r="F28" s="65">
        <v>162</v>
      </c>
      <c r="G28" s="66">
        <v>85</v>
      </c>
      <c r="H28" s="7">
        <v>4251050</v>
      </c>
      <c r="I28" s="75"/>
      <c r="J28" s="75"/>
      <c r="K28" s="68">
        <v>1525050</v>
      </c>
      <c r="L28" s="68">
        <v>1811850</v>
      </c>
      <c r="M28" s="69">
        <v>914150</v>
      </c>
      <c r="N28" s="60"/>
      <c r="O28" s="70">
        <f t="shared" si="0"/>
        <v>1.9037465732561681E-2</v>
      </c>
      <c r="P28" s="94">
        <f t="shared" si="1"/>
        <v>5.3661989642721604E-3</v>
      </c>
    </row>
    <row r="29" spans="1:16" x14ac:dyDescent="0.2">
      <c r="A29" s="63" t="s">
        <v>45</v>
      </c>
      <c r="B29" s="4">
        <v>74</v>
      </c>
      <c r="C29" s="64">
        <v>20</v>
      </c>
      <c r="D29" s="65">
        <v>14</v>
      </c>
      <c r="E29" s="65">
        <v>21</v>
      </c>
      <c r="F29" s="65">
        <v>10</v>
      </c>
      <c r="G29" s="66">
        <v>9</v>
      </c>
      <c r="H29" s="7">
        <v>3589609</v>
      </c>
      <c r="I29" s="67">
        <v>919800</v>
      </c>
      <c r="J29" s="68">
        <v>655771</v>
      </c>
      <c r="K29" s="68">
        <v>1068728</v>
      </c>
      <c r="L29" s="68">
        <v>539400</v>
      </c>
      <c r="M29" s="69">
        <v>405910</v>
      </c>
      <c r="N29" s="60"/>
      <c r="O29" s="70">
        <f t="shared" si="0"/>
        <v>3.756726571225505E-3</v>
      </c>
      <c r="P29" s="94">
        <f t="shared" si="1"/>
        <v>4.531246656224233E-3</v>
      </c>
    </row>
    <row r="30" spans="1:16" x14ac:dyDescent="0.2">
      <c r="A30" s="63" t="s">
        <v>44</v>
      </c>
      <c r="B30" s="4">
        <v>74</v>
      </c>
      <c r="C30" s="64">
        <v>37</v>
      </c>
      <c r="D30" s="65">
        <v>37</v>
      </c>
      <c r="E30" s="73"/>
      <c r="F30" s="73"/>
      <c r="G30" s="73"/>
      <c r="H30" s="7">
        <v>3205920</v>
      </c>
      <c r="I30" s="67">
        <v>1531460</v>
      </c>
      <c r="J30" s="68">
        <v>1674460</v>
      </c>
      <c r="K30" s="75"/>
      <c r="L30" s="75"/>
      <c r="M30" s="76"/>
      <c r="N30" s="60"/>
      <c r="O30" s="70">
        <f t="shared" si="0"/>
        <v>3.756726571225505E-3</v>
      </c>
      <c r="P30" s="94">
        <f t="shared" si="1"/>
        <v>4.0469071367166707E-3</v>
      </c>
    </row>
    <row r="31" spans="1:16" x14ac:dyDescent="0.2">
      <c r="A31" s="63" t="s">
        <v>43</v>
      </c>
      <c r="B31" s="4">
        <v>236</v>
      </c>
      <c r="C31" s="64">
        <v>136</v>
      </c>
      <c r="D31" s="65">
        <v>100</v>
      </c>
      <c r="E31" s="73"/>
      <c r="F31" s="73"/>
      <c r="G31" s="73"/>
      <c r="H31" s="7">
        <v>3150365</v>
      </c>
      <c r="I31" s="67">
        <v>1747833</v>
      </c>
      <c r="J31" s="68">
        <v>1402532</v>
      </c>
      <c r="K31" s="75"/>
      <c r="L31" s="75"/>
      <c r="M31" s="76"/>
      <c r="N31" s="60"/>
      <c r="O31" s="70">
        <f t="shared" si="0"/>
        <v>1.1980911767692152E-2</v>
      </c>
      <c r="P31" s="94">
        <f t="shared" si="1"/>
        <v>3.9767787723219592E-3</v>
      </c>
    </row>
    <row r="32" spans="1:16" x14ac:dyDescent="0.2">
      <c r="A32" s="63" t="s">
        <v>42</v>
      </c>
      <c r="B32" s="4">
        <v>30</v>
      </c>
      <c r="C32" s="73"/>
      <c r="D32" s="73"/>
      <c r="E32" s="73"/>
      <c r="F32" s="65">
        <v>18</v>
      </c>
      <c r="G32" s="66">
        <v>12</v>
      </c>
      <c r="H32" s="7">
        <v>1044700</v>
      </c>
      <c r="I32" s="75"/>
      <c r="J32" s="75"/>
      <c r="K32" s="75"/>
      <c r="L32" s="68">
        <v>530820</v>
      </c>
      <c r="M32" s="69">
        <v>513880</v>
      </c>
      <c r="N32" s="60"/>
      <c r="O32" s="70">
        <f t="shared" si="0"/>
        <v>1.5229972586049345E-3</v>
      </c>
      <c r="P32" s="94">
        <f t="shared" si="1"/>
        <v>1.3187490285870847E-3</v>
      </c>
    </row>
    <row r="33" spans="1:16" x14ac:dyDescent="0.2">
      <c r="A33" s="63" t="s">
        <v>41</v>
      </c>
      <c r="B33" s="4">
        <v>2</v>
      </c>
      <c r="C33" s="73"/>
      <c r="D33" s="73"/>
      <c r="E33" s="65">
        <v>1</v>
      </c>
      <c r="F33" s="65">
        <v>1</v>
      </c>
      <c r="G33" s="73"/>
      <c r="H33" s="7">
        <v>935279</v>
      </c>
      <c r="I33" s="75"/>
      <c r="J33" s="75"/>
      <c r="K33" s="68">
        <v>845289</v>
      </c>
      <c r="L33" s="68">
        <v>89990</v>
      </c>
      <c r="M33" s="76"/>
      <c r="N33" s="60"/>
      <c r="O33" s="70">
        <f t="shared" si="0"/>
        <v>1.0153315057366229E-4</v>
      </c>
      <c r="P33" s="94">
        <f t="shared" si="1"/>
        <v>1.1806243636526275E-3</v>
      </c>
    </row>
    <row r="34" spans="1:16" x14ac:dyDescent="0.2">
      <c r="A34" s="63" t="s">
        <v>39</v>
      </c>
      <c r="B34" s="4">
        <v>22</v>
      </c>
      <c r="C34" s="64">
        <v>13</v>
      </c>
      <c r="D34" s="65">
        <v>9</v>
      </c>
      <c r="E34" s="73"/>
      <c r="F34" s="73"/>
      <c r="G34" s="73"/>
      <c r="H34" s="7">
        <v>502780</v>
      </c>
      <c r="I34" s="67">
        <v>317870</v>
      </c>
      <c r="J34" s="68">
        <v>184910</v>
      </c>
      <c r="K34" s="75"/>
      <c r="L34" s="75"/>
      <c r="M34" s="76"/>
      <c r="N34" s="60"/>
      <c r="O34" s="70">
        <f t="shared" si="0"/>
        <v>1.1168646563102854E-3</v>
      </c>
      <c r="P34" s="94">
        <f t="shared" si="1"/>
        <v>6.3467084961521428E-4</v>
      </c>
    </row>
    <row r="35" spans="1:16" x14ac:dyDescent="0.2">
      <c r="A35" s="63" t="s">
        <v>38</v>
      </c>
      <c r="B35" s="4">
        <v>55</v>
      </c>
      <c r="C35" s="64">
        <v>10</v>
      </c>
      <c r="D35" s="65">
        <v>2</v>
      </c>
      <c r="E35" s="65">
        <v>13</v>
      </c>
      <c r="F35" s="65">
        <v>22</v>
      </c>
      <c r="G35" s="66">
        <v>8</v>
      </c>
      <c r="H35" s="7">
        <v>353450</v>
      </c>
      <c r="I35" s="67">
        <v>62900</v>
      </c>
      <c r="J35" s="68">
        <v>15980</v>
      </c>
      <c r="K35" s="68">
        <v>75870</v>
      </c>
      <c r="L35" s="68">
        <v>147780</v>
      </c>
      <c r="M35" s="69">
        <v>50920</v>
      </c>
      <c r="N35" s="60"/>
      <c r="O35" s="70">
        <f t="shared" si="0"/>
        <v>2.7921616407757133E-3</v>
      </c>
      <c r="P35" s="94">
        <f t="shared" si="1"/>
        <v>4.4616812879688433E-4</v>
      </c>
    </row>
    <row r="36" spans="1:16" x14ac:dyDescent="0.2">
      <c r="A36" s="63" t="s">
        <v>37</v>
      </c>
      <c r="B36" s="4">
        <v>9</v>
      </c>
      <c r="C36" s="64">
        <v>1</v>
      </c>
      <c r="D36" s="65">
        <v>4</v>
      </c>
      <c r="E36" s="65">
        <v>2</v>
      </c>
      <c r="F36" s="65">
        <v>2</v>
      </c>
      <c r="G36" s="73"/>
      <c r="H36" s="7">
        <v>227910</v>
      </c>
      <c r="I36" s="67">
        <v>61990</v>
      </c>
      <c r="J36" s="68">
        <v>100960</v>
      </c>
      <c r="K36" s="68">
        <v>28980</v>
      </c>
      <c r="L36" s="68">
        <v>35980</v>
      </c>
      <c r="M36" s="76"/>
      <c r="N36" s="60"/>
      <c r="O36" s="70">
        <f t="shared" si="0"/>
        <v>4.5689917758148037E-4</v>
      </c>
      <c r="P36" s="94">
        <f t="shared" si="1"/>
        <v>2.8769607648634291E-4</v>
      </c>
    </row>
    <row r="37" spans="1:16" x14ac:dyDescent="0.2">
      <c r="A37" s="63" t="s">
        <v>36</v>
      </c>
      <c r="B37" s="4">
        <v>7</v>
      </c>
      <c r="C37" s="64">
        <v>1</v>
      </c>
      <c r="D37" s="65">
        <v>2</v>
      </c>
      <c r="E37" s="65">
        <v>3</v>
      </c>
      <c r="F37" s="65">
        <v>1</v>
      </c>
      <c r="G37" s="73"/>
      <c r="H37" s="7">
        <v>197930</v>
      </c>
      <c r="I37" s="67">
        <v>35990</v>
      </c>
      <c r="J37" s="68">
        <v>75980</v>
      </c>
      <c r="K37" s="68">
        <v>69970</v>
      </c>
      <c r="L37" s="68">
        <v>15990</v>
      </c>
      <c r="M37" s="76"/>
      <c r="N37" s="60"/>
      <c r="O37" s="70">
        <f t="shared" si="0"/>
        <v>3.5536602700781805E-4</v>
      </c>
      <c r="P37" s="94">
        <f t="shared" si="1"/>
        <v>2.4985162747989052E-4</v>
      </c>
    </row>
    <row r="38" spans="1:16" x14ac:dyDescent="0.2">
      <c r="A38" s="63" t="s">
        <v>40</v>
      </c>
      <c r="B38" s="4">
        <v>1</v>
      </c>
      <c r="C38" s="73"/>
      <c r="D38" s="73"/>
      <c r="E38" s="73"/>
      <c r="F38" s="73"/>
      <c r="G38" s="66">
        <v>1</v>
      </c>
      <c r="H38" s="7">
        <v>196990</v>
      </c>
      <c r="I38" s="75"/>
      <c r="J38" s="75"/>
      <c r="K38" s="75"/>
      <c r="L38" s="75"/>
      <c r="M38" s="69">
        <v>196990</v>
      </c>
      <c r="N38" s="60"/>
      <c r="O38" s="70">
        <f t="shared" si="0"/>
        <v>5.0766575286831147E-5</v>
      </c>
      <c r="P38" s="94">
        <f t="shared" si="1"/>
        <v>2.4866504368849408E-4</v>
      </c>
    </row>
    <row r="39" spans="1:16" x14ac:dyDescent="0.2">
      <c r="A39" s="63" t="s">
        <v>35</v>
      </c>
      <c r="B39" s="4">
        <v>1</v>
      </c>
      <c r="C39" s="73"/>
      <c r="D39" s="73"/>
      <c r="E39" s="73"/>
      <c r="F39" s="73"/>
      <c r="G39" s="66">
        <v>1</v>
      </c>
      <c r="H39" s="7">
        <v>76990</v>
      </c>
      <c r="I39" s="75"/>
      <c r="J39" s="75"/>
      <c r="K39" s="75"/>
      <c r="L39" s="75"/>
      <c r="M39" s="69">
        <v>76990</v>
      </c>
      <c r="N39" s="60"/>
      <c r="O39" s="70">
        <f t="shared" si="0"/>
        <v>5.0766575286831147E-5</v>
      </c>
      <c r="P39" s="94">
        <f t="shared" si="1"/>
        <v>9.7186261808097677E-5</v>
      </c>
    </row>
    <row r="40" spans="1:16" x14ac:dyDescent="0.2">
      <c r="A40" s="63" t="s">
        <v>34</v>
      </c>
      <c r="B40" s="4">
        <v>5</v>
      </c>
      <c r="C40" s="73"/>
      <c r="D40" s="65">
        <v>2</v>
      </c>
      <c r="E40" s="73"/>
      <c r="F40" s="65">
        <v>1</v>
      </c>
      <c r="G40" s="66">
        <v>2</v>
      </c>
      <c r="H40" s="7">
        <v>52950</v>
      </c>
      <c r="I40" s="75"/>
      <c r="J40" s="68">
        <v>19980</v>
      </c>
      <c r="K40" s="75"/>
      <c r="L40" s="68">
        <v>12990</v>
      </c>
      <c r="M40" s="69">
        <v>19980</v>
      </c>
      <c r="N40" s="60"/>
      <c r="O40" s="70">
        <f t="shared" si="0"/>
        <v>2.5383287643415578E-4</v>
      </c>
      <c r="P40" s="94">
        <f t="shared" si="1"/>
        <v>6.684001250472492E-5</v>
      </c>
    </row>
    <row r="41" spans="1:16" x14ac:dyDescent="0.2">
      <c r="A41" s="63" t="s">
        <v>33</v>
      </c>
      <c r="B41" s="4">
        <v>3</v>
      </c>
      <c r="C41" s="73"/>
      <c r="D41" s="65">
        <v>2</v>
      </c>
      <c r="E41" s="73"/>
      <c r="F41" s="65">
        <v>1</v>
      </c>
      <c r="G41" s="73"/>
      <c r="H41" s="7">
        <v>22970</v>
      </c>
      <c r="I41" s="75"/>
      <c r="J41" s="68">
        <v>15980</v>
      </c>
      <c r="K41" s="75"/>
      <c r="L41" s="68">
        <v>6990</v>
      </c>
      <c r="M41" s="76"/>
      <c r="N41" s="60"/>
      <c r="O41" s="70">
        <f t="shared" si="0"/>
        <v>1.5229972586049346E-4</v>
      </c>
      <c r="P41" s="94">
        <f t="shared" si="1"/>
        <v>2.8995563498272548E-5</v>
      </c>
    </row>
    <row r="42" spans="1:16" ht="17" thickBot="1" x14ac:dyDescent="0.25">
      <c r="A42" s="71" t="s">
        <v>32</v>
      </c>
      <c r="B42" s="95">
        <v>3</v>
      </c>
      <c r="C42" s="73"/>
      <c r="D42" s="73"/>
      <c r="E42" s="96">
        <v>1</v>
      </c>
      <c r="F42" s="96">
        <v>1</v>
      </c>
      <c r="G42" s="97">
        <v>1</v>
      </c>
      <c r="H42" s="21">
        <v>14970</v>
      </c>
      <c r="I42" s="75"/>
      <c r="J42" s="75"/>
      <c r="K42" s="98">
        <v>4990</v>
      </c>
      <c r="L42" s="98">
        <v>4990</v>
      </c>
      <c r="M42" s="99">
        <v>4990</v>
      </c>
      <c r="N42" s="60"/>
      <c r="O42" s="70">
        <f t="shared" si="0"/>
        <v>1.5229972586049346E-4</v>
      </c>
      <c r="P42" s="94">
        <f t="shared" si="1"/>
        <v>1.8896978039579453E-5</v>
      </c>
    </row>
    <row r="43" spans="1:16" ht="17" thickBot="1" x14ac:dyDescent="0.25">
      <c r="A43" s="100" t="s">
        <v>20</v>
      </c>
      <c r="B43" s="15">
        <v>19698</v>
      </c>
      <c r="C43" s="15">
        <v>4358</v>
      </c>
      <c r="D43" s="15">
        <v>4122</v>
      </c>
      <c r="E43" s="15">
        <v>4051</v>
      </c>
      <c r="F43" s="15">
        <v>3967</v>
      </c>
      <c r="G43" s="15">
        <v>3200</v>
      </c>
      <c r="H43" s="11">
        <v>792190157</v>
      </c>
      <c r="I43" s="11">
        <v>178184873</v>
      </c>
      <c r="J43" s="11">
        <v>164019613</v>
      </c>
      <c r="K43" s="11">
        <v>154890563</v>
      </c>
      <c r="L43" s="11">
        <v>149718671</v>
      </c>
      <c r="M43" s="12">
        <v>145376437</v>
      </c>
      <c r="N43" s="60"/>
      <c r="O43" s="77">
        <f t="shared" si="0"/>
        <v>1</v>
      </c>
      <c r="P43" s="101">
        <f t="shared" si="1"/>
        <v>1</v>
      </c>
    </row>
    <row r="44" spans="1:16" ht="17" thickBot="1" x14ac:dyDescent="0.25"/>
    <row r="45" spans="1:16" ht="17" thickBot="1" x14ac:dyDescent="0.25">
      <c r="B45" s="17" t="s">
        <v>30</v>
      </c>
    </row>
    <row r="46" spans="1:16" x14ac:dyDescent="0.2">
      <c r="C46" s="102" t="s">
        <v>31</v>
      </c>
      <c r="D46" s="80">
        <f>IFERROR((D9-C9)/C9,"-")</f>
        <v>-0.1</v>
      </c>
      <c r="E46" s="80">
        <f t="shared" ref="E46:G46" si="2">IFERROR((E9-D9)/D9,"-")</f>
        <v>-4.357298474945534E-2</v>
      </c>
      <c r="F46" s="80">
        <f t="shared" si="2"/>
        <v>-2.2779043280182234E-2</v>
      </c>
      <c r="G46" s="81">
        <f t="shared" si="2"/>
        <v>-0.11305361305361306</v>
      </c>
      <c r="I46" s="102" t="s">
        <v>31</v>
      </c>
      <c r="J46" s="80">
        <f>IFERROR((J9-I9)/I9,"-")</f>
        <v>-0.12119449080055793</v>
      </c>
      <c r="K46" s="80">
        <f t="shared" ref="K46:M46" si="3">IFERROR((K9-J9)/J9,"-")</f>
        <v>-9.1194607846989476E-2</v>
      </c>
      <c r="L46" s="80">
        <f t="shared" si="3"/>
        <v>-1.8639897388321808E-2</v>
      </c>
      <c r="M46" s="81">
        <f t="shared" si="3"/>
        <v>-1.5192571316078093E-2</v>
      </c>
    </row>
    <row r="47" spans="1:16" x14ac:dyDescent="0.2">
      <c r="C47" s="103" t="s">
        <v>31</v>
      </c>
      <c r="D47" s="83" t="str">
        <f t="shared" ref="D47:G80" si="4">IFERROR((D10-C10)/C10,"-")</f>
        <v>-</v>
      </c>
      <c r="E47" s="83" t="str">
        <f t="shared" si="4"/>
        <v>-</v>
      </c>
      <c r="F47" s="83">
        <f t="shared" si="4"/>
        <v>-0.17241379310344829</v>
      </c>
      <c r="G47" s="84">
        <f t="shared" si="4"/>
        <v>0.17708333333333334</v>
      </c>
      <c r="I47" s="103" t="s">
        <v>31</v>
      </c>
      <c r="J47" s="83" t="str">
        <f t="shared" ref="J47:M47" si="5">IFERROR((J10-I10)/I10,"-")</f>
        <v>-</v>
      </c>
      <c r="K47" s="83" t="str">
        <f t="shared" si="5"/>
        <v>-</v>
      </c>
      <c r="L47" s="83">
        <f t="shared" si="5"/>
        <v>-4.428183284870222E-2</v>
      </c>
      <c r="M47" s="84">
        <f t="shared" si="5"/>
        <v>0.17344552747877104</v>
      </c>
    </row>
    <row r="48" spans="1:16" x14ac:dyDescent="0.2">
      <c r="C48" s="103" t="s">
        <v>31</v>
      </c>
      <c r="D48" s="83" t="str">
        <f t="shared" si="4"/>
        <v>-</v>
      </c>
      <c r="E48" s="83" t="str">
        <f t="shared" si="4"/>
        <v>-</v>
      </c>
      <c r="F48" s="83">
        <f t="shared" si="4"/>
        <v>-0.1537037037037037</v>
      </c>
      <c r="G48" s="84">
        <f t="shared" si="4"/>
        <v>-0.1487964989059081</v>
      </c>
      <c r="I48" s="103" t="s">
        <v>31</v>
      </c>
      <c r="J48" s="83" t="str">
        <f t="shared" ref="J48:M48" si="6">IFERROR((J11-I11)/I11,"-")</f>
        <v>-</v>
      </c>
      <c r="K48" s="83" t="str">
        <f t="shared" si="6"/>
        <v>-</v>
      </c>
      <c r="L48" s="83">
        <f t="shared" si="6"/>
        <v>-0.16707262560519537</v>
      </c>
      <c r="M48" s="84">
        <f t="shared" si="6"/>
        <v>-5.4408353383022183E-2</v>
      </c>
    </row>
    <row r="49" spans="3:13" x14ac:dyDescent="0.2">
      <c r="C49" s="103" t="s">
        <v>31</v>
      </c>
      <c r="D49" s="83">
        <f t="shared" si="4"/>
        <v>-0.11485451761102604</v>
      </c>
      <c r="E49" s="83">
        <f t="shared" si="4"/>
        <v>-1</v>
      </c>
      <c r="F49" s="83" t="str">
        <f t="shared" si="4"/>
        <v>-</v>
      </c>
      <c r="G49" s="84" t="str">
        <f t="shared" si="4"/>
        <v>-</v>
      </c>
      <c r="I49" s="103" t="s">
        <v>31</v>
      </c>
      <c r="J49" s="83">
        <f t="shared" ref="J49:M49" si="7">IFERROR((J12-I12)/I12,"-")</f>
        <v>-6.2252897741828517E-2</v>
      </c>
      <c r="K49" s="83">
        <f t="shared" si="7"/>
        <v>-1</v>
      </c>
      <c r="L49" s="83" t="str">
        <f t="shared" si="7"/>
        <v>-</v>
      </c>
      <c r="M49" s="84" t="str">
        <f t="shared" si="7"/>
        <v>-</v>
      </c>
    </row>
    <row r="50" spans="3:13" x14ac:dyDescent="0.2">
      <c r="C50" s="103" t="s">
        <v>31</v>
      </c>
      <c r="D50" s="83">
        <f t="shared" si="4"/>
        <v>0</v>
      </c>
      <c r="E50" s="83">
        <f t="shared" si="4"/>
        <v>-8.2758620689655171E-2</v>
      </c>
      <c r="F50" s="83">
        <f t="shared" si="4"/>
        <v>5.4511278195488719E-2</v>
      </c>
      <c r="G50" s="84">
        <f t="shared" si="4"/>
        <v>-0.21390374331550802</v>
      </c>
      <c r="I50" s="103" t="s">
        <v>31</v>
      </c>
      <c r="J50" s="83">
        <f t="shared" ref="J50:M50" si="8">IFERROR((J13-I13)/I13,"-")</f>
        <v>2.1046754916218057E-2</v>
      </c>
      <c r="K50" s="83">
        <f t="shared" si="8"/>
        <v>-1.7063120466912864E-2</v>
      </c>
      <c r="L50" s="83">
        <f t="shared" si="8"/>
        <v>2.599297343719436E-2</v>
      </c>
      <c r="M50" s="84">
        <f t="shared" si="8"/>
        <v>-0.15442060382175982</v>
      </c>
    </row>
    <row r="51" spans="3:13" x14ac:dyDescent="0.2">
      <c r="C51" s="103" t="s">
        <v>31</v>
      </c>
      <c r="D51" s="83">
        <f t="shared" si="4"/>
        <v>-0.14035087719298245</v>
      </c>
      <c r="E51" s="83">
        <f t="shared" si="4"/>
        <v>-1</v>
      </c>
      <c r="F51" s="83" t="str">
        <f t="shared" si="4"/>
        <v>-</v>
      </c>
      <c r="G51" s="84" t="str">
        <f t="shared" si="4"/>
        <v>-</v>
      </c>
      <c r="I51" s="103" t="s">
        <v>31</v>
      </c>
      <c r="J51" s="83">
        <f t="shared" ref="J51:M51" si="9">IFERROR((J14-I14)/I14,"-")</f>
        <v>-0.19072324183403405</v>
      </c>
      <c r="K51" s="83">
        <f t="shared" si="9"/>
        <v>-1</v>
      </c>
      <c r="L51" s="83" t="str">
        <f t="shared" si="9"/>
        <v>-</v>
      </c>
      <c r="M51" s="84" t="str">
        <f t="shared" si="9"/>
        <v>-</v>
      </c>
    </row>
    <row r="52" spans="3:13" x14ac:dyDescent="0.2">
      <c r="C52" s="103" t="s">
        <v>31</v>
      </c>
      <c r="D52" s="83">
        <f t="shared" si="4"/>
        <v>-8.4033613445378148E-3</v>
      </c>
      <c r="E52" s="83">
        <f t="shared" si="4"/>
        <v>-6.7796610169491525E-2</v>
      </c>
      <c r="F52" s="83">
        <f t="shared" si="4"/>
        <v>0.13181818181818181</v>
      </c>
      <c r="G52" s="84">
        <f t="shared" si="4"/>
        <v>-7.2289156626506021E-2</v>
      </c>
      <c r="I52" s="103" t="s">
        <v>31</v>
      </c>
      <c r="J52" s="83">
        <f t="shared" ref="J52:M52" si="10">IFERROR((J15-I15)/I15,"-")</f>
        <v>-2.3153693752369416E-2</v>
      </c>
      <c r="K52" s="83">
        <f t="shared" si="10"/>
        <v>-0.14103308370227072</v>
      </c>
      <c r="L52" s="83">
        <f t="shared" si="10"/>
        <v>0.13210264135953237</v>
      </c>
      <c r="M52" s="84">
        <f t="shared" si="10"/>
        <v>0.11069714631871556</v>
      </c>
    </row>
    <row r="53" spans="3:13" ht="16" customHeight="1" x14ac:dyDescent="0.2">
      <c r="C53" s="103" t="s">
        <v>31</v>
      </c>
      <c r="D53" s="83">
        <f t="shared" si="4"/>
        <v>3.896103896103896E-2</v>
      </c>
      <c r="E53" s="83">
        <f t="shared" si="4"/>
        <v>4.1666666666666664E-2</v>
      </c>
      <c r="F53" s="83">
        <f t="shared" si="4"/>
        <v>-0.16400000000000001</v>
      </c>
      <c r="G53" s="84">
        <f t="shared" si="4"/>
        <v>-0.17703349282296652</v>
      </c>
      <c r="I53" s="103" t="s">
        <v>31</v>
      </c>
      <c r="J53" s="83">
        <f t="shared" ref="J53:M53" si="11">IFERROR((J16-I16)/I16,"-")</f>
        <v>8.1894216384621382E-2</v>
      </c>
      <c r="K53" s="83">
        <f t="shared" si="11"/>
        <v>-0.12369029950948054</v>
      </c>
      <c r="L53" s="83">
        <f t="shared" si="11"/>
        <v>-0.10046784376194369</v>
      </c>
      <c r="M53" s="84">
        <f t="shared" si="11"/>
        <v>-7.427261362877291E-2</v>
      </c>
    </row>
    <row r="54" spans="3:13" x14ac:dyDescent="0.2">
      <c r="C54" s="103" t="s">
        <v>31</v>
      </c>
      <c r="D54" s="83">
        <f t="shared" si="4"/>
        <v>-8.5185185185185183E-2</v>
      </c>
      <c r="E54" s="83">
        <f t="shared" si="4"/>
        <v>0.10931174089068826</v>
      </c>
      <c r="F54" s="83">
        <f t="shared" si="4"/>
        <v>-0.17883211678832117</v>
      </c>
      <c r="G54" s="84">
        <f t="shared" si="4"/>
        <v>-0.37333333333333335</v>
      </c>
      <c r="I54" s="103" t="s">
        <v>31</v>
      </c>
      <c r="J54" s="83">
        <f t="shared" ref="J54:M54" si="12">IFERROR((J17-I17)/I17,"-")</f>
        <v>-0.13737741440981094</v>
      </c>
      <c r="K54" s="83">
        <f t="shared" si="12"/>
        <v>6.0150256576361236E-2</v>
      </c>
      <c r="L54" s="83">
        <f t="shared" si="12"/>
        <v>-6.3517854883893082E-2</v>
      </c>
      <c r="M54" s="84">
        <f t="shared" si="12"/>
        <v>-0.21027297088049671</v>
      </c>
    </row>
    <row r="55" spans="3:13" x14ac:dyDescent="0.2">
      <c r="C55" s="103" t="s">
        <v>31</v>
      </c>
      <c r="D55" s="83">
        <f t="shared" si="4"/>
        <v>0.16346153846153846</v>
      </c>
      <c r="E55" s="83">
        <f t="shared" si="4"/>
        <v>-3.71900826446281E-2</v>
      </c>
      <c r="F55" s="83">
        <f t="shared" si="4"/>
        <v>-1.7167381974248927E-2</v>
      </c>
      <c r="G55" s="84">
        <f t="shared" si="4"/>
        <v>-0.22707423580786026</v>
      </c>
      <c r="I55" s="103" t="s">
        <v>31</v>
      </c>
      <c r="J55" s="83">
        <f t="shared" ref="J55:M55" si="13">IFERROR((J18-I18)/I18,"-")</f>
        <v>9.4597497109863107E-2</v>
      </c>
      <c r="K55" s="83">
        <f t="shared" si="13"/>
        <v>-1.6096126599007916E-3</v>
      </c>
      <c r="L55" s="83">
        <f t="shared" si="13"/>
        <v>-2.8995459921407041E-3</v>
      </c>
      <c r="M55" s="84">
        <f t="shared" si="13"/>
        <v>-0.16144030703051174</v>
      </c>
    </row>
    <row r="56" spans="3:13" x14ac:dyDescent="0.2">
      <c r="C56" s="103" t="s">
        <v>31</v>
      </c>
      <c r="D56" s="83">
        <f t="shared" si="4"/>
        <v>-1.4285714285714285E-2</v>
      </c>
      <c r="E56" s="83">
        <f t="shared" si="4"/>
        <v>-0.17391304347826086</v>
      </c>
      <c r="F56" s="83">
        <f t="shared" si="4"/>
        <v>9.6491228070175433E-2</v>
      </c>
      <c r="G56" s="84">
        <f t="shared" si="4"/>
        <v>0</v>
      </c>
      <c r="I56" s="103" t="s">
        <v>31</v>
      </c>
      <c r="J56" s="83">
        <f t="shared" ref="J56:M56" si="14">IFERROR((J19-I19)/I19,"-")</f>
        <v>0.21108033683149213</v>
      </c>
      <c r="K56" s="83">
        <f t="shared" si="14"/>
        <v>-0.32886532039598437</v>
      </c>
      <c r="L56" s="83">
        <f t="shared" si="14"/>
        <v>0.12338646626138848</v>
      </c>
      <c r="M56" s="84">
        <f t="shared" si="14"/>
        <v>-2.8521024941784535E-2</v>
      </c>
    </row>
    <row r="57" spans="3:13" x14ac:dyDescent="0.2">
      <c r="C57" s="103" t="s">
        <v>31</v>
      </c>
      <c r="D57" s="83" t="str">
        <f t="shared" si="4"/>
        <v>-</v>
      </c>
      <c r="E57" s="83" t="str">
        <f t="shared" si="4"/>
        <v>-</v>
      </c>
      <c r="F57" s="83">
        <f t="shared" si="4"/>
        <v>-4.8507462686567165E-2</v>
      </c>
      <c r="G57" s="84">
        <f t="shared" si="4"/>
        <v>-0.20392156862745098</v>
      </c>
      <c r="I57" s="103" t="s">
        <v>31</v>
      </c>
      <c r="J57" s="83" t="str">
        <f t="shared" ref="J57:M57" si="15">IFERROR((J20-I20)/I20,"-")</f>
        <v>-</v>
      </c>
      <c r="K57" s="83" t="str">
        <f t="shared" si="15"/>
        <v>-</v>
      </c>
      <c r="L57" s="83">
        <f t="shared" si="15"/>
        <v>0.12010430724204403</v>
      </c>
      <c r="M57" s="84">
        <f t="shared" si="15"/>
        <v>-0.17175164723310038</v>
      </c>
    </row>
    <row r="58" spans="3:13" x14ac:dyDescent="0.2">
      <c r="C58" s="103" t="s">
        <v>31</v>
      </c>
      <c r="D58" s="83">
        <f t="shared" si="4"/>
        <v>2.5714285714285716</v>
      </c>
      <c r="E58" s="83">
        <f t="shared" si="4"/>
        <v>-0.44</v>
      </c>
      <c r="F58" s="83">
        <f t="shared" si="4"/>
        <v>-0.35714285714285715</v>
      </c>
      <c r="G58" s="84">
        <f t="shared" si="4"/>
        <v>0.88888888888888884</v>
      </c>
      <c r="I58" s="103" t="s">
        <v>31</v>
      </c>
      <c r="J58" s="83">
        <f t="shared" ref="J58:M58" si="16">IFERROR((J21-I21)/I21,"-")</f>
        <v>3.5071825951221678</v>
      </c>
      <c r="K58" s="83">
        <f t="shared" si="16"/>
        <v>-0.57331447648362888</v>
      </c>
      <c r="L58" s="83">
        <f t="shared" si="16"/>
        <v>-4.2583459102692789E-2</v>
      </c>
      <c r="M58" s="84">
        <f t="shared" si="16"/>
        <v>0.59037214143486394</v>
      </c>
    </row>
    <row r="59" spans="3:13" x14ac:dyDescent="0.2">
      <c r="C59" s="103" t="s">
        <v>31</v>
      </c>
      <c r="D59" s="83">
        <f t="shared" si="4"/>
        <v>0.13953488372093023</v>
      </c>
      <c r="E59" s="83">
        <f t="shared" si="4"/>
        <v>2.0408163265306121E-2</v>
      </c>
      <c r="F59" s="83">
        <f t="shared" si="4"/>
        <v>-0.06</v>
      </c>
      <c r="G59" s="84">
        <f t="shared" si="4"/>
        <v>-0.48936170212765956</v>
      </c>
      <c r="I59" s="103" t="s">
        <v>31</v>
      </c>
      <c r="J59" s="83">
        <f t="shared" ref="J59:M59" si="17">IFERROR((J22-I22)/I22,"-")</f>
        <v>-0.10425004385154002</v>
      </c>
      <c r="K59" s="83">
        <f t="shared" si="17"/>
        <v>-0.130319568390557</v>
      </c>
      <c r="L59" s="83">
        <f t="shared" si="17"/>
        <v>6.3949529255761001E-2</v>
      </c>
      <c r="M59" s="84">
        <f t="shared" si="17"/>
        <v>-0.25049618665541024</v>
      </c>
    </row>
    <row r="60" spans="3:13" x14ac:dyDescent="0.2">
      <c r="C60" s="103" t="s">
        <v>31</v>
      </c>
      <c r="D60" s="83">
        <f t="shared" si="4"/>
        <v>3.1746031746031744E-2</v>
      </c>
      <c r="E60" s="83">
        <f t="shared" si="4"/>
        <v>-1</v>
      </c>
      <c r="F60" s="83" t="str">
        <f t="shared" si="4"/>
        <v>-</v>
      </c>
      <c r="G60" s="84" t="str">
        <f t="shared" si="4"/>
        <v>-</v>
      </c>
      <c r="I60" s="103" t="s">
        <v>31</v>
      </c>
      <c r="J60" s="83">
        <f t="shared" ref="J60:M60" si="18">IFERROR((J23-I23)/I23,"-")</f>
        <v>-0.17963232637831791</v>
      </c>
      <c r="K60" s="83">
        <f t="shared" si="18"/>
        <v>-1</v>
      </c>
      <c r="L60" s="83" t="str">
        <f t="shared" si="18"/>
        <v>-</v>
      </c>
      <c r="M60" s="84" t="str">
        <f t="shared" si="18"/>
        <v>-</v>
      </c>
    </row>
    <row r="61" spans="3:13" x14ac:dyDescent="0.2">
      <c r="C61" s="103" t="s">
        <v>31</v>
      </c>
      <c r="D61" s="83" t="str">
        <f t="shared" si="4"/>
        <v>-</v>
      </c>
      <c r="E61" s="83" t="str">
        <f t="shared" si="4"/>
        <v>-</v>
      </c>
      <c r="F61" s="83">
        <f t="shared" si="4"/>
        <v>-0.20454545454545456</v>
      </c>
      <c r="G61" s="84">
        <f t="shared" si="4"/>
        <v>-0.4</v>
      </c>
      <c r="I61" s="103" t="s">
        <v>31</v>
      </c>
      <c r="J61" s="83" t="str">
        <f t="shared" ref="J61:M61" si="19">IFERROR((J24-I24)/I24,"-")</f>
        <v>-</v>
      </c>
      <c r="K61" s="83" t="str">
        <f t="shared" si="19"/>
        <v>-</v>
      </c>
      <c r="L61" s="83">
        <f t="shared" si="19"/>
        <v>-5.3530645010191849E-2</v>
      </c>
      <c r="M61" s="84">
        <f t="shared" si="19"/>
        <v>-0.52189835830574427</v>
      </c>
    </row>
    <row r="62" spans="3:13" x14ac:dyDescent="0.2">
      <c r="C62" s="103" t="s">
        <v>31</v>
      </c>
      <c r="D62" s="83" t="str">
        <f t="shared" si="4"/>
        <v>-</v>
      </c>
      <c r="E62" s="83" t="str">
        <f t="shared" si="4"/>
        <v>-</v>
      </c>
      <c r="F62" s="83">
        <f t="shared" si="4"/>
        <v>0.3968253968253968</v>
      </c>
      <c r="G62" s="84">
        <f t="shared" si="4"/>
        <v>-0.51515151515151514</v>
      </c>
      <c r="I62" s="103" t="s">
        <v>31</v>
      </c>
      <c r="J62" s="83" t="str">
        <f t="shared" ref="J62:M62" si="20">IFERROR((J25-I25)/I25,"-")</f>
        <v>-</v>
      </c>
      <c r="K62" s="83" t="str">
        <f t="shared" si="20"/>
        <v>-</v>
      </c>
      <c r="L62" s="83">
        <f t="shared" si="20"/>
        <v>0.39421901573780455</v>
      </c>
      <c r="M62" s="84">
        <f t="shared" si="20"/>
        <v>-0.37023643421889385</v>
      </c>
    </row>
    <row r="63" spans="3:13" x14ac:dyDescent="0.2">
      <c r="C63" s="103" t="s">
        <v>31</v>
      </c>
      <c r="D63" s="83">
        <f t="shared" si="4"/>
        <v>-9.8591549295774641E-2</v>
      </c>
      <c r="E63" s="83">
        <f t="shared" si="4"/>
        <v>-1</v>
      </c>
      <c r="F63" s="83" t="str">
        <f t="shared" si="4"/>
        <v>-</v>
      </c>
      <c r="G63" s="84" t="str">
        <f t="shared" si="4"/>
        <v>-</v>
      </c>
      <c r="I63" s="103" t="s">
        <v>31</v>
      </c>
      <c r="J63" s="83">
        <f t="shared" ref="J63:M63" si="21">IFERROR((J26-I26)/I26,"-")</f>
        <v>-0.16610708477036612</v>
      </c>
      <c r="K63" s="83">
        <f t="shared" si="21"/>
        <v>-1</v>
      </c>
      <c r="L63" s="83" t="str">
        <f t="shared" si="21"/>
        <v>-</v>
      </c>
      <c r="M63" s="84" t="str">
        <f t="shared" si="21"/>
        <v>-</v>
      </c>
    </row>
    <row r="64" spans="3:13" x14ac:dyDescent="0.2">
      <c r="C64" s="103" t="s">
        <v>31</v>
      </c>
      <c r="D64" s="83" t="str">
        <f t="shared" si="4"/>
        <v>-</v>
      </c>
      <c r="E64" s="83" t="str">
        <f t="shared" si="4"/>
        <v>-</v>
      </c>
      <c r="F64" s="83">
        <f t="shared" si="4"/>
        <v>-0.25</v>
      </c>
      <c r="G64" s="84">
        <f t="shared" si="4"/>
        <v>-0.24242424242424243</v>
      </c>
      <c r="I64" s="103" t="s">
        <v>31</v>
      </c>
      <c r="J64" s="83" t="str">
        <f t="shared" ref="J64:M64" si="22">IFERROR((J27-I27)/I27,"-")</f>
        <v>-</v>
      </c>
      <c r="K64" s="83" t="str">
        <f t="shared" si="22"/>
        <v>-</v>
      </c>
      <c r="L64" s="83">
        <f t="shared" si="22"/>
        <v>-0.18508466228767512</v>
      </c>
      <c r="M64" s="84">
        <f t="shared" si="22"/>
        <v>-0.33155747666314123</v>
      </c>
    </row>
    <row r="65" spans="3:13" x14ac:dyDescent="0.2">
      <c r="C65" s="103" t="s">
        <v>31</v>
      </c>
      <c r="D65" s="83" t="str">
        <f t="shared" si="4"/>
        <v>-</v>
      </c>
      <c r="E65" s="83" t="str">
        <f t="shared" si="4"/>
        <v>-</v>
      </c>
      <c r="F65" s="83">
        <f t="shared" si="4"/>
        <v>0.265625</v>
      </c>
      <c r="G65" s="84">
        <f t="shared" si="4"/>
        <v>-0.47530864197530864</v>
      </c>
      <c r="I65" s="103" t="s">
        <v>31</v>
      </c>
      <c r="J65" s="83" t="str">
        <f t="shared" ref="J65:M65" si="23">IFERROR((J28-I28)/I28,"-")</f>
        <v>-</v>
      </c>
      <c r="K65" s="83" t="str">
        <f t="shared" si="23"/>
        <v>-</v>
      </c>
      <c r="L65" s="83">
        <f t="shared" si="23"/>
        <v>0.18805940788826594</v>
      </c>
      <c r="M65" s="84">
        <f t="shared" si="23"/>
        <v>-0.49546044098573283</v>
      </c>
    </row>
    <row r="66" spans="3:13" x14ac:dyDescent="0.2">
      <c r="C66" s="103" t="s">
        <v>31</v>
      </c>
      <c r="D66" s="83">
        <f t="shared" si="4"/>
        <v>-0.3</v>
      </c>
      <c r="E66" s="83">
        <f t="shared" si="4"/>
        <v>0.5</v>
      </c>
      <c r="F66" s="83">
        <f t="shared" si="4"/>
        <v>-0.52380952380952384</v>
      </c>
      <c r="G66" s="84">
        <f t="shared" si="4"/>
        <v>-0.1</v>
      </c>
      <c r="I66" s="103" t="s">
        <v>31</v>
      </c>
      <c r="J66" s="83">
        <f t="shared" ref="J66:M66" si="24">IFERROR((J29-I29)/I29,"-")</f>
        <v>-0.2870504457490759</v>
      </c>
      <c r="K66" s="83">
        <f t="shared" si="24"/>
        <v>0.62972745058869639</v>
      </c>
      <c r="L66" s="83">
        <f t="shared" si="24"/>
        <v>-0.49528785621785898</v>
      </c>
      <c r="M66" s="84">
        <f t="shared" si="24"/>
        <v>-0.24747868001483128</v>
      </c>
    </row>
    <row r="67" spans="3:13" x14ac:dyDescent="0.2">
      <c r="C67" s="103" t="s">
        <v>31</v>
      </c>
      <c r="D67" s="83">
        <f t="shared" si="4"/>
        <v>0</v>
      </c>
      <c r="E67" s="83">
        <f t="shared" si="4"/>
        <v>-1</v>
      </c>
      <c r="F67" s="83" t="str">
        <f t="shared" si="4"/>
        <v>-</v>
      </c>
      <c r="G67" s="84" t="str">
        <f t="shared" si="4"/>
        <v>-</v>
      </c>
      <c r="I67" s="103" t="s">
        <v>31</v>
      </c>
      <c r="J67" s="83">
        <f t="shared" ref="J67:M67" si="25">IFERROR((J30-I30)/I30,"-")</f>
        <v>9.3374949394695261E-2</v>
      </c>
      <c r="K67" s="83">
        <f t="shared" si="25"/>
        <v>-1</v>
      </c>
      <c r="L67" s="83" t="str">
        <f t="shared" si="25"/>
        <v>-</v>
      </c>
      <c r="M67" s="84" t="str">
        <f t="shared" si="25"/>
        <v>-</v>
      </c>
    </row>
    <row r="68" spans="3:13" x14ac:dyDescent="0.2">
      <c r="C68" s="103" t="s">
        <v>31</v>
      </c>
      <c r="D68" s="83">
        <f t="shared" si="4"/>
        <v>-0.26470588235294118</v>
      </c>
      <c r="E68" s="83">
        <f t="shared" si="4"/>
        <v>-1</v>
      </c>
      <c r="F68" s="83" t="str">
        <f t="shared" si="4"/>
        <v>-</v>
      </c>
      <c r="G68" s="84" t="str">
        <f t="shared" si="4"/>
        <v>-</v>
      </c>
      <c r="I68" s="103" t="s">
        <v>31</v>
      </c>
      <c r="J68" s="83">
        <f t="shared" ref="J68:M68" si="26">IFERROR((J31-I31)/I31,"-")</f>
        <v>-0.19755949223981925</v>
      </c>
      <c r="K68" s="83">
        <f t="shared" si="26"/>
        <v>-1</v>
      </c>
      <c r="L68" s="83" t="str">
        <f t="shared" si="26"/>
        <v>-</v>
      </c>
      <c r="M68" s="84" t="str">
        <f t="shared" si="26"/>
        <v>-</v>
      </c>
    </row>
    <row r="69" spans="3:13" x14ac:dyDescent="0.2">
      <c r="C69" s="103" t="s">
        <v>31</v>
      </c>
      <c r="D69" s="83" t="str">
        <f t="shared" si="4"/>
        <v>-</v>
      </c>
      <c r="E69" s="83" t="str">
        <f t="shared" si="4"/>
        <v>-</v>
      </c>
      <c r="F69" s="83" t="str">
        <f t="shared" si="4"/>
        <v>-</v>
      </c>
      <c r="G69" s="84">
        <f t="shared" si="4"/>
        <v>-0.33333333333333331</v>
      </c>
      <c r="I69" s="103" t="s">
        <v>31</v>
      </c>
      <c r="J69" s="83" t="str">
        <f t="shared" ref="J69:M69" si="27">IFERROR((J32-I32)/I32,"-")</f>
        <v>-</v>
      </c>
      <c r="K69" s="83" t="str">
        <f t="shared" si="27"/>
        <v>-</v>
      </c>
      <c r="L69" s="83" t="str">
        <f t="shared" si="27"/>
        <v>-</v>
      </c>
      <c r="M69" s="84">
        <f t="shared" si="27"/>
        <v>-3.1912889491729775E-2</v>
      </c>
    </row>
    <row r="70" spans="3:13" x14ac:dyDescent="0.2">
      <c r="C70" s="103" t="s">
        <v>31</v>
      </c>
      <c r="D70" s="83" t="str">
        <f t="shared" si="4"/>
        <v>-</v>
      </c>
      <c r="E70" s="83" t="str">
        <f t="shared" si="4"/>
        <v>-</v>
      </c>
      <c r="F70" s="83">
        <f t="shared" si="4"/>
        <v>0</v>
      </c>
      <c r="G70" s="84">
        <f t="shared" si="4"/>
        <v>-1</v>
      </c>
      <c r="I70" s="103" t="s">
        <v>31</v>
      </c>
      <c r="J70" s="83" t="str">
        <f t="shared" ref="J70:M70" si="28">IFERROR((J33-I33)/I33,"-")</f>
        <v>-</v>
      </c>
      <c r="K70" s="83" t="str">
        <f t="shared" si="28"/>
        <v>-</v>
      </c>
      <c r="L70" s="83">
        <f t="shared" si="28"/>
        <v>-0.89353936937544443</v>
      </c>
      <c r="M70" s="84">
        <f t="shared" si="28"/>
        <v>-1</v>
      </c>
    </row>
    <row r="71" spans="3:13" x14ac:dyDescent="0.2">
      <c r="C71" s="103" t="s">
        <v>31</v>
      </c>
      <c r="D71" s="83">
        <f t="shared" si="4"/>
        <v>-0.30769230769230771</v>
      </c>
      <c r="E71" s="83">
        <f t="shared" si="4"/>
        <v>-1</v>
      </c>
      <c r="F71" s="83" t="str">
        <f t="shared" si="4"/>
        <v>-</v>
      </c>
      <c r="G71" s="84" t="str">
        <f t="shared" si="4"/>
        <v>-</v>
      </c>
      <c r="I71" s="103" t="s">
        <v>31</v>
      </c>
      <c r="J71" s="83">
        <f t="shared" ref="J71:M71" si="29">IFERROR((J34-I34)/I34,"-")</f>
        <v>-0.41828420423443546</v>
      </c>
      <c r="K71" s="83">
        <f t="shared" si="29"/>
        <v>-1</v>
      </c>
      <c r="L71" s="83" t="str">
        <f t="shared" si="29"/>
        <v>-</v>
      </c>
      <c r="M71" s="84" t="str">
        <f t="shared" si="29"/>
        <v>-</v>
      </c>
    </row>
    <row r="72" spans="3:13" x14ac:dyDescent="0.2">
      <c r="C72" s="103" t="s">
        <v>31</v>
      </c>
      <c r="D72" s="83">
        <f t="shared" si="4"/>
        <v>-0.8</v>
      </c>
      <c r="E72" s="83">
        <f t="shared" si="4"/>
        <v>5.5</v>
      </c>
      <c r="F72" s="83">
        <f t="shared" si="4"/>
        <v>0.69230769230769229</v>
      </c>
      <c r="G72" s="84">
        <f t="shared" si="4"/>
        <v>-0.63636363636363635</v>
      </c>
      <c r="I72" s="103" t="s">
        <v>31</v>
      </c>
      <c r="J72" s="83">
        <f t="shared" ref="J72:M72" si="30">IFERROR((J35-I35)/I35,"-")</f>
        <v>-0.74594594594594599</v>
      </c>
      <c r="K72" s="83">
        <f t="shared" si="30"/>
        <v>3.7478097622027535</v>
      </c>
      <c r="L72" s="83">
        <f t="shared" si="30"/>
        <v>0.9478054567022538</v>
      </c>
      <c r="M72" s="84">
        <f t="shared" si="30"/>
        <v>-0.65543375287589656</v>
      </c>
    </row>
    <row r="73" spans="3:13" x14ac:dyDescent="0.2">
      <c r="C73" s="103" t="s">
        <v>31</v>
      </c>
      <c r="D73" s="83">
        <f t="shared" si="4"/>
        <v>3</v>
      </c>
      <c r="E73" s="83">
        <f t="shared" si="4"/>
        <v>-0.5</v>
      </c>
      <c r="F73" s="83">
        <f t="shared" si="4"/>
        <v>0</v>
      </c>
      <c r="G73" s="84">
        <f t="shared" si="4"/>
        <v>-1</v>
      </c>
      <c r="I73" s="103" t="s">
        <v>31</v>
      </c>
      <c r="J73" s="83">
        <f t="shared" ref="J73:M73" si="31">IFERROR((J36-I36)/I36,"-")</f>
        <v>0.62864978222293921</v>
      </c>
      <c r="K73" s="83">
        <f t="shared" si="31"/>
        <v>-0.71295562599049134</v>
      </c>
      <c r="L73" s="83">
        <f t="shared" si="31"/>
        <v>0.24154589371980675</v>
      </c>
      <c r="M73" s="84">
        <f t="shared" si="31"/>
        <v>-1</v>
      </c>
    </row>
    <row r="74" spans="3:13" x14ac:dyDescent="0.2">
      <c r="C74" s="103" t="s">
        <v>31</v>
      </c>
      <c r="D74" s="83">
        <f t="shared" si="4"/>
        <v>1</v>
      </c>
      <c r="E74" s="83">
        <f t="shared" si="4"/>
        <v>0.5</v>
      </c>
      <c r="F74" s="83">
        <f t="shared" si="4"/>
        <v>-0.66666666666666663</v>
      </c>
      <c r="G74" s="84">
        <f t="shared" si="4"/>
        <v>-1</v>
      </c>
      <c r="I74" s="103" t="s">
        <v>31</v>
      </c>
      <c r="J74" s="83">
        <f t="shared" ref="J74:M74" si="32">IFERROR((J37-I37)/I37,"-")</f>
        <v>1.1111419838844123</v>
      </c>
      <c r="K74" s="83">
        <f t="shared" si="32"/>
        <v>-7.9099763095551459E-2</v>
      </c>
      <c r="L74" s="83">
        <f t="shared" si="32"/>
        <v>-0.7714734886379877</v>
      </c>
      <c r="M74" s="84">
        <f t="shared" si="32"/>
        <v>-1</v>
      </c>
    </row>
    <row r="75" spans="3:13" x14ac:dyDescent="0.2">
      <c r="C75" s="103" t="s">
        <v>31</v>
      </c>
      <c r="D75" s="83" t="str">
        <f t="shared" si="4"/>
        <v>-</v>
      </c>
      <c r="E75" s="83" t="str">
        <f t="shared" si="4"/>
        <v>-</v>
      </c>
      <c r="F75" s="83" t="str">
        <f t="shared" si="4"/>
        <v>-</v>
      </c>
      <c r="G75" s="84" t="str">
        <f t="shared" si="4"/>
        <v>-</v>
      </c>
      <c r="I75" s="103" t="s">
        <v>31</v>
      </c>
      <c r="J75" s="83" t="str">
        <f t="shared" ref="J75:M75" si="33">IFERROR((J38-I38)/I38,"-")</f>
        <v>-</v>
      </c>
      <c r="K75" s="83" t="str">
        <f t="shared" si="33"/>
        <v>-</v>
      </c>
      <c r="L75" s="83" t="str">
        <f t="shared" si="33"/>
        <v>-</v>
      </c>
      <c r="M75" s="84" t="str">
        <f t="shared" si="33"/>
        <v>-</v>
      </c>
    </row>
    <row r="76" spans="3:13" x14ac:dyDescent="0.2">
      <c r="C76" s="103" t="s">
        <v>31</v>
      </c>
      <c r="D76" s="83" t="str">
        <f t="shared" si="4"/>
        <v>-</v>
      </c>
      <c r="E76" s="83" t="str">
        <f t="shared" si="4"/>
        <v>-</v>
      </c>
      <c r="F76" s="83" t="str">
        <f t="shared" si="4"/>
        <v>-</v>
      </c>
      <c r="G76" s="84" t="str">
        <f t="shared" si="4"/>
        <v>-</v>
      </c>
      <c r="I76" s="103" t="s">
        <v>31</v>
      </c>
      <c r="J76" s="83" t="str">
        <f t="shared" ref="J76:M76" si="34">IFERROR((J39-I39)/I39,"-")</f>
        <v>-</v>
      </c>
      <c r="K76" s="83" t="str">
        <f t="shared" si="34"/>
        <v>-</v>
      </c>
      <c r="L76" s="83" t="str">
        <f t="shared" si="34"/>
        <v>-</v>
      </c>
      <c r="M76" s="84" t="str">
        <f t="shared" si="34"/>
        <v>-</v>
      </c>
    </row>
    <row r="77" spans="3:13" x14ac:dyDescent="0.2">
      <c r="C77" s="103" t="s">
        <v>31</v>
      </c>
      <c r="D77" s="83" t="str">
        <f t="shared" si="4"/>
        <v>-</v>
      </c>
      <c r="E77" s="83">
        <f t="shared" si="4"/>
        <v>-1</v>
      </c>
      <c r="F77" s="83" t="str">
        <f t="shared" si="4"/>
        <v>-</v>
      </c>
      <c r="G77" s="84">
        <f t="shared" si="4"/>
        <v>1</v>
      </c>
      <c r="I77" s="103" t="s">
        <v>31</v>
      </c>
      <c r="J77" s="83" t="str">
        <f t="shared" ref="J77:M77" si="35">IFERROR((J40-I40)/I40,"-")</f>
        <v>-</v>
      </c>
      <c r="K77" s="83">
        <f t="shared" si="35"/>
        <v>-1</v>
      </c>
      <c r="L77" s="83" t="str">
        <f t="shared" si="35"/>
        <v>-</v>
      </c>
      <c r="M77" s="84">
        <f t="shared" si="35"/>
        <v>0.53810623556581982</v>
      </c>
    </row>
    <row r="78" spans="3:13" x14ac:dyDescent="0.2">
      <c r="C78" s="103" t="s">
        <v>31</v>
      </c>
      <c r="D78" s="83" t="str">
        <f t="shared" si="4"/>
        <v>-</v>
      </c>
      <c r="E78" s="83">
        <f t="shared" si="4"/>
        <v>-1</v>
      </c>
      <c r="F78" s="83" t="str">
        <f t="shared" si="4"/>
        <v>-</v>
      </c>
      <c r="G78" s="84">
        <f t="shared" si="4"/>
        <v>-1</v>
      </c>
      <c r="I78" s="103" t="s">
        <v>31</v>
      </c>
      <c r="J78" s="83" t="str">
        <f t="shared" ref="J78:M78" si="36">IFERROR((J41-I41)/I41,"-")</f>
        <v>-</v>
      </c>
      <c r="K78" s="83">
        <f t="shared" si="36"/>
        <v>-1</v>
      </c>
      <c r="L78" s="83" t="str">
        <f t="shared" si="36"/>
        <v>-</v>
      </c>
      <c r="M78" s="84">
        <f t="shared" si="36"/>
        <v>-1</v>
      </c>
    </row>
    <row r="79" spans="3:13" ht="17" thickBot="1" x14ac:dyDescent="0.25">
      <c r="C79" s="104" t="s">
        <v>31</v>
      </c>
      <c r="D79" s="86" t="str">
        <f t="shared" si="4"/>
        <v>-</v>
      </c>
      <c r="E79" s="86" t="str">
        <f t="shared" si="4"/>
        <v>-</v>
      </c>
      <c r="F79" s="86">
        <f t="shared" si="4"/>
        <v>0</v>
      </c>
      <c r="G79" s="87">
        <f t="shared" si="4"/>
        <v>0</v>
      </c>
      <c r="I79" s="104" t="s">
        <v>31</v>
      </c>
      <c r="J79" s="86" t="str">
        <f t="shared" ref="J79:M79" si="37">IFERROR((J42-I42)/I42,"-")</f>
        <v>-</v>
      </c>
      <c r="K79" s="86" t="str">
        <f t="shared" si="37"/>
        <v>-</v>
      </c>
      <c r="L79" s="86">
        <f t="shared" si="37"/>
        <v>0</v>
      </c>
      <c r="M79" s="87">
        <f t="shared" si="37"/>
        <v>0</v>
      </c>
    </row>
    <row r="80" spans="3:13" ht="17" thickBot="1" x14ac:dyDescent="0.25">
      <c r="C80" s="20" t="s">
        <v>31</v>
      </c>
      <c r="D80" s="18">
        <f t="shared" si="4"/>
        <v>-5.4153281321707207E-2</v>
      </c>
      <c r="E80" s="18">
        <f t="shared" si="4"/>
        <v>-1.7224648229015042E-2</v>
      </c>
      <c r="F80" s="18">
        <f t="shared" si="4"/>
        <v>-2.0735620834361885E-2</v>
      </c>
      <c r="G80" s="19">
        <f t="shared" si="4"/>
        <v>-0.19334509705066802</v>
      </c>
      <c r="I80" s="20" t="s">
        <v>31</v>
      </c>
      <c r="J80" s="18">
        <f t="shared" ref="J80:M80" si="38">IFERROR((J43-I43)/I43,"-")</f>
        <v>-7.9497545226524358E-2</v>
      </c>
      <c r="K80" s="18">
        <f t="shared" si="38"/>
        <v>-5.5658282768902764E-2</v>
      </c>
      <c r="L80" s="18">
        <f t="shared" si="38"/>
        <v>-3.3390620447289611E-2</v>
      </c>
      <c r="M80" s="19">
        <f t="shared" si="38"/>
        <v>-2.9002621857363402E-2</v>
      </c>
    </row>
  </sheetData>
  <mergeCells count="2">
    <mergeCell ref="B7:G7"/>
    <mergeCell ref="H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5FEF-DAEB-B94A-A3B8-13E4E7CB28F0}">
  <dimension ref="A1:P32"/>
  <sheetViews>
    <sheetView topLeftCell="A8" workbookViewId="0">
      <selection activeCell="A15" sqref="A15"/>
    </sheetView>
  </sheetViews>
  <sheetFormatPr baseColWidth="10" defaultColWidth="15" defaultRowHeight="16" x14ac:dyDescent="0.2"/>
  <cols>
    <col min="1" max="1" width="18.5" style="39" bestFit="1" customWidth="1"/>
    <col min="2" max="2" width="29.5" style="39" bestFit="1" customWidth="1"/>
    <col min="3" max="3" width="8" style="39" bestFit="1" customWidth="1"/>
    <col min="4" max="7" width="12.83203125" style="39" bestFit="1" customWidth="1"/>
    <col min="8" max="8" width="13.83203125" style="39" bestFit="1" customWidth="1"/>
    <col min="9" max="13" width="13.6640625" style="39" bestFit="1" customWidth="1"/>
    <col min="14" max="14" width="31" style="39" customWidth="1"/>
    <col min="15" max="15" width="17.83203125" style="39" bestFit="1" customWidth="1"/>
    <col min="16" max="16" width="15.6640625" style="39" bestFit="1" customWidth="1"/>
    <col min="17" max="16384" width="15" style="39"/>
  </cols>
  <sheetData>
    <row r="1" spans="1:16" x14ac:dyDescent="0.2">
      <c r="A1" s="105"/>
      <c r="B1" s="105"/>
    </row>
    <row r="2" spans="1:16" x14ac:dyDescent="0.2">
      <c r="A2" s="105"/>
      <c r="B2" s="106"/>
    </row>
    <row r="3" spans="1:16" ht="102" x14ac:dyDescent="0.2">
      <c r="A3" s="107" t="s">
        <v>26</v>
      </c>
      <c r="B3" s="42" t="s">
        <v>1</v>
      </c>
    </row>
    <row r="4" spans="1:16" x14ac:dyDescent="0.2">
      <c r="A4" s="41" t="s">
        <v>65</v>
      </c>
      <c r="B4" s="90" t="s">
        <v>4</v>
      </c>
    </row>
    <row r="6" spans="1:16" ht="17" thickBot="1" x14ac:dyDescent="0.25">
      <c r="B6" s="43"/>
    </row>
    <row r="7" spans="1:16" ht="17" thickBot="1" x14ac:dyDescent="0.25">
      <c r="B7" s="134" t="s">
        <v>22</v>
      </c>
      <c r="C7" s="135"/>
      <c r="D7" s="135"/>
      <c r="E7" s="135"/>
      <c r="F7" s="135"/>
      <c r="G7" s="136"/>
      <c r="H7" s="137" t="s">
        <v>24</v>
      </c>
      <c r="I7" s="135"/>
      <c r="J7" s="135"/>
      <c r="K7" s="135"/>
      <c r="L7" s="135"/>
      <c r="M7" s="138"/>
      <c r="N7" s="51"/>
    </row>
    <row r="8" spans="1:16" ht="17" thickBot="1" x14ac:dyDescent="0.25">
      <c r="A8" s="46" t="s">
        <v>66</v>
      </c>
      <c r="B8" s="2" t="s">
        <v>23</v>
      </c>
      <c r="C8" s="47">
        <v>45658</v>
      </c>
      <c r="D8" s="47">
        <v>45689</v>
      </c>
      <c r="E8" s="47">
        <v>45717</v>
      </c>
      <c r="F8" s="47">
        <v>45748</v>
      </c>
      <c r="G8" s="47">
        <v>45778</v>
      </c>
      <c r="H8" s="2" t="s">
        <v>25</v>
      </c>
      <c r="I8" s="47">
        <v>45658</v>
      </c>
      <c r="J8" s="47">
        <v>45689</v>
      </c>
      <c r="K8" s="47">
        <v>45717</v>
      </c>
      <c r="L8" s="47">
        <v>45748</v>
      </c>
      <c r="M8" s="91">
        <v>45778</v>
      </c>
      <c r="N8" s="51"/>
      <c r="O8" s="1" t="s">
        <v>27</v>
      </c>
      <c r="P8" s="2" t="s">
        <v>28</v>
      </c>
    </row>
    <row r="9" spans="1:16" x14ac:dyDescent="0.2">
      <c r="A9" s="53" t="s">
        <v>76</v>
      </c>
      <c r="B9" s="3">
        <v>3249</v>
      </c>
      <c r="C9" s="54">
        <v>698</v>
      </c>
      <c r="D9" s="55">
        <v>754</v>
      </c>
      <c r="E9" s="55">
        <v>637</v>
      </c>
      <c r="F9" s="55">
        <v>602</v>
      </c>
      <c r="G9" s="56">
        <v>558</v>
      </c>
      <c r="H9" s="6">
        <v>221847111</v>
      </c>
      <c r="I9" s="57">
        <v>49810287</v>
      </c>
      <c r="J9" s="58">
        <v>52553118</v>
      </c>
      <c r="K9" s="58">
        <v>40366089</v>
      </c>
      <c r="L9" s="58">
        <v>40382000</v>
      </c>
      <c r="M9" s="59">
        <v>38735617</v>
      </c>
      <c r="N9" s="60"/>
      <c r="O9" s="108">
        <f t="shared" ref="O9:O19" si="0">B9/$B$19</f>
        <v>0.20871073424551936</v>
      </c>
      <c r="P9" s="109">
        <f t="shared" ref="P9:P19" si="1">H9/$H$19</f>
        <v>0.37759928987737484</v>
      </c>
    </row>
    <row r="10" spans="1:16" x14ac:dyDescent="0.2">
      <c r="A10" s="63" t="s">
        <v>75</v>
      </c>
      <c r="B10" s="4">
        <v>5862</v>
      </c>
      <c r="C10" s="64">
        <v>1513</v>
      </c>
      <c r="D10" s="65">
        <v>1505</v>
      </c>
      <c r="E10" s="65">
        <v>1586</v>
      </c>
      <c r="F10" s="65">
        <v>1258</v>
      </c>
      <c r="G10" s="73"/>
      <c r="H10" s="7">
        <v>204011284</v>
      </c>
      <c r="I10" s="67">
        <v>54042164</v>
      </c>
      <c r="J10" s="68">
        <v>52671957</v>
      </c>
      <c r="K10" s="68">
        <v>53664303</v>
      </c>
      <c r="L10" s="68">
        <v>43632860</v>
      </c>
      <c r="M10" s="76"/>
      <c r="N10" s="60"/>
      <c r="O10" s="110">
        <f t="shared" si="0"/>
        <v>0.37656581229523994</v>
      </c>
      <c r="P10" s="111">
        <f t="shared" si="1"/>
        <v>0.34724146561174485</v>
      </c>
    </row>
    <row r="11" spans="1:16" x14ac:dyDescent="0.2">
      <c r="A11" s="63" t="s">
        <v>74</v>
      </c>
      <c r="B11" s="4">
        <v>3487</v>
      </c>
      <c r="C11" s="64">
        <v>802</v>
      </c>
      <c r="D11" s="65">
        <v>894</v>
      </c>
      <c r="E11" s="65">
        <v>886</v>
      </c>
      <c r="F11" s="65">
        <v>905</v>
      </c>
      <c r="G11" s="73"/>
      <c r="H11" s="7">
        <v>86854374</v>
      </c>
      <c r="I11" s="67">
        <v>20354733</v>
      </c>
      <c r="J11" s="68">
        <v>21715534</v>
      </c>
      <c r="K11" s="68">
        <v>21793586</v>
      </c>
      <c r="L11" s="68">
        <v>22990521</v>
      </c>
      <c r="M11" s="76"/>
      <c r="N11" s="60"/>
      <c r="O11" s="110">
        <f t="shared" si="0"/>
        <v>0.22399948609237488</v>
      </c>
      <c r="P11" s="111">
        <f t="shared" si="1"/>
        <v>0.1478322156070084</v>
      </c>
    </row>
    <row r="12" spans="1:16" x14ac:dyDescent="0.2">
      <c r="A12" s="63" t="s">
        <v>73</v>
      </c>
      <c r="B12" s="4">
        <v>2149</v>
      </c>
      <c r="C12" s="73"/>
      <c r="D12" s="73"/>
      <c r="E12" s="73"/>
      <c r="F12" s="73"/>
      <c r="G12" s="66">
        <v>2149</v>
      </c>
      <c r="H12" s="7">
        <v>64100773</v>
      </c>
      <c r="I12" s="75"/>
      <c r="J12" s="75"/>
      <c r="K12" s="75"/>
      <c r="L12" s="75"/>
      <c r="M12" s="69">
        <v>64100773</v>
      </c>
      <c r="N12" s="60"/>
      <c r="O12" s="110">
        <f t="shared" si="0"/>
        <v>0.1380484357936661</v>
      </c>
      <c r="P12" s="111">
        <f t="shared" si="1"/>
        <v>0.10910399624447127</v>
      </c>
    </row>
    <row r="13" spans="1:16" x14ac:dyDescent="0.2">
      <c r="A13" s="63" t="s">
        <v>72</v>
      </c>
      <c r="B13" s="4">
        <v>684</v>
      </c>
      <c r="C13" s="64">
        <v>169</v>
      </c>
      <c r="D13" s="65">
        <v>176</v>
      </c>
      <c r="E13" s="65">
        <v>160</v>
      </c>
      <c r="F13" s="65">
        <v>179</v>
      </c>
      <c r="G13" s="73"/>
      <c r="H13" s="7">
        <v>8912615</v>
      </c>
      <c r="I13" s="67">
        <v>2450286</v>
      </c>
      <c r="J13" s="68">
        <v>2366067</v>
      </c>
      <c r="K13" s="68">
        <v>1960200</v>
      </c>
      <c r="L13" s="68">
        <v>2136062</v>
      </c>
      <c r="M13" s="76"/>
      <c r="N13" s="60"/>
      <c r="O13" s="110">
        <f t="shared" si="0"/>
        <v>4.3939101946425127E-2</v>
      </c>
      <c r="P13" s="111">
        <f t="shared" si="1"/>
        <v>1.5169893715453608E-2</v>
      </c>
    </row>
    <row r="14" spans="1:16" x14ac:dyDescent="0.2">
      <c r="A14" s="63" t="s">
        <v>71</v>
      </c>
      <c r="B14" s="4">
        <v>59</v>
      </c>
      <c r="C14" s="64">
        <v>7</v>
      </c>
      <c r="D14" s="65">
        <v>12</v>
      </c>
      <c r="E14" s="65">
        <v>20</v>
      </c>
      <c r="F14" s="65">
        <v>20</v>
      </c>
      <c r="G14" s="73"/>
      <c r="H14" s="7">
        <v>1098060</v>
      </c>
      <c r="I14" s="67">
        <v>108930</v>
      </c>
      <c r="J14" s="68">
        <v>237880</v>
      </c>
      <c r="K14" s="68">
        <v>393350</v>
      </c>
      <c r="L14" s="68">
        <v>357900</v>
      </c>
      <c r="M14" s="76"/>
      <c r="N14" s="60"/>
      <c r="O14" s="110">
        <f t="shared" si="0"/>
        <v>3.7900687351448579E-3</v>
      </c>
      <c r="P14" s="111">
        <f t="shared" si="1"/>
        <v>1.8689748736135229E-3</v>
      </c>
    </row>
    <row r="15" spans="1:16" x14ac:dyDescent="0.2">
      <c r="A15" s="63" t="s">
        <v>70</v>
      </c>
      <c r="B15" s="4">
        <v>43</v>
      </c>
      <c r="C15" s="64">
        <v>8</v>
      </c>
      <c r="D15" s="65">
        <v>8</v>
      </c>
      <c r="E15" s="65">
        <v>5</v>
      </c>
      <c r="F15" s="65">
        <v>14</v>
      </c>
      <c r="G15" s="66">
        <v>8</v>
      </c>
      <c r="H15" s="7">
        <v>435570</v>
      </c>
      <c r="I15" s="67">
        <v>118920</v>
      </c>
      <c r="J15" s="68">
        <v>62920</v>
      </c>
      <c r="K15" s="68">
        <v>43950</v>
      </c>
      <c r="L15" s="68">
        <v>141860</v>
      </c>
      <c r="M15" s="69">
        <v>67920</v>
      </c>
      <c r="N15" s="60"/>
      <c r="O15" s="110">
        <f t="shared" si="0"/>
        <v>2.7622534849360827E-3</v>
      </c>
      <c r="P15" s="111">
        <f t="shared" si="1"/>
        <v>7.4137058603340636E-4</v>
      </c>
    </row>
    <row r="16" spans="1:16" x14ac:dyDescent="0.2">
      <c r="A16" s="63" t="s">
        <v>69</v>
      </c>
      <c r="B16" s="4">
        <v>19</v>
      </c>
      <c r="C16" s="64">
        <v>2</v>
      </c>
      <c r="D16" s="65">
        <v>1</v>
      </c>
      <c r="E16" s="65">
        <v>5</v>
      </c>
      <c r="F16" s="65">
        <v>11</v>
      </c>
      <c r="G16" s="73"/>
      <c r="H16" s="7">
        <v>134038</v>
      </c>
      <c r="I16" s="67">
        <v>20980</v>
      </c>
      <c r="J16" s="68">
        <v>4990</v>
      </c>
      <c r="K16" s="68">
        <v>35178</v>
      </c>
      <c r="L16" s="68">
        <v>72890</v>
      </c>
      <c r="M16" s="76"/>
      <c r="N16" s="60"/>
      <c r="O16" s="110">
        <f t="shared" si="0"/>
        <v>1.2205306096229203E-3</v>
      </c>
      <c r="P16" s="111">
        <f t="shared" si="1"/>
        <v>2.2814204516092873E-4</v>
      </c>
    </row>
    <row r="17" spans="1:16" x14ac:dyDescent="0.2">
      <c r="A17" s="63" t="s">
        <v>68</v>
      </c>
      <c r="B17" s="4">
        <v>13</v>
      </c>
      <c r="C17" s="64">
        <v>8</v>
      </c>
      <c r="D17" s="65">
        <v>1</v>
      </c>
      <c r="E17" s="65">
        <v>2</v>
      </c>
      <c r="F17" s="65">
        <v>2</v>
      </c>
      <c r="G17" s="73"/>
      <c r="H17" s="7">
        <v>103132</v>
      </c>
      <c r="I17" s="67">
        <v>69182</v>
      </c>
      <c r="J17" s="68">
        <v>7990</v>
      </c>
      <c r="K17" s="68">
        <v>11980</v>
      </c>
      <c r="L17" s="68">
        <v>13980</v>
      </c>
      <c r="M17" s="76"/>
      <c r="N17" s="60"/>
      <c r="O17" s="110">
        <f t="shared" si="0"/>
        <v>8.3509989079462964E-4</v>
      </c>
      <c r="P17" s="111">
        <f t="shared" si="1"/>
        <v>1.7553787285349602E-4</v>
      </c>
    </row>
    <row r="18" spans="1:16" ht="17" thickBot="1" x14ac:dyDescent="0.25">
      <c r="A18" s="71" t="s">
        <v>67</v>
      </c>
      <c r="B18" s="5">
        <v>2</v>
      </c>
      <c r="C18" s="73"/>
      <c r="D18" s="73"/>
      <c r="E18" s="73"/>
      <c r="F18" s="73"/>
      <c r="G18" s="97">
        <v>2</v>
      </c>
      <c r="H18" s="8">
        <v>22980</v>
      </c>
      <c r="I18" s="75"/>
      <c r="J18" s="75"/>
      <c r="K18" s="75"/>
      <c r="L18" s="75"/>
      <c r="M18" s="99">
        <v>22980</v>
      </c>
      <c r="N18" s="60"/>
      <c r="O18" s="110">
        <f t="shared" si="0"/>
        <v>1.2847690627609687E-4</v>
      </c>
      <c r="P18" s="111">
        <f t="shared" si="1"/>
        <v>3.9113566285666318E-5</v>
      </c>
    </row>
    <row r="19" spans="1:16" ht="17" thickBot="1" x14ac:dyDescent="0.25">
      <c r="A19" s="1" t="s">
        <v>20</v>
      </c>
      <c r="B19" s="13">
        <v>15567</v>
      </c>
      <c r="C19" s="14">
        <v>3207</v>
      </c>
      <c r="D19" s="15">
        <v>3351</v>
      </c>
      <c r="E19" s="15">
        <v>3301</v>
      </c>
      <c r="F19" s="15">
        <v>2991</v>
      </c>
      <c r="G19" s="16">
        <v>2717</v>
      </c>
      <c r="H19" s="9">
        <v>587519937</v>
      </c>
      <c r="I19" s="10">
        <v>126975482</v>
      </c>
      <c r="J19" s="11">
        <v>129620456</v>
      </c>
      <c r="K19" s="11">
        <v>118268636</v>
      </c>
      <c r="L19" s="11">
        <v>109728073</v>
      </c>
      <c r="M19" s="12">
        <v>102927290</v>
      </c>
      <c r="N19" s="112"/>
      <c r="O19" s="113">
        <f t="shared" si="0"/>
        <v>1</v>
      </c>
      <c r="P19" s="114">
        <f t="shared" si="1"/>
        <v>1</v>
      </c>
    </row>
    <row r="20" spans="1:16" ht="17" thickBot="1" x14ac:dyDescent="0.25"/>
    <row r="21" spans="1:16" ht="17" thickBot="1" x14ac:dyDescent="0.25">
      <c r="B21" s="17" t="s">
        <v>30</v>
      </c>
    </row>
    <row r="22" spans="1:16" x14ac:dyDescent="0.2">
      <c r="C22" s="102" t="s">
        <v>31</v>
      </c>
      <c r="D22" s="80">
        <f>IFERROR((D9-C9)/C9,"-")</f>
        <v>8.0229226361031525E-2</v>
      </c>
      <c r="E22" s="80">
        <f t="shared" ref="E22:G22" si="2">IFERROR((E9-D9)/D9,"-")</f>
        <v>-0.15517241379310345</v>
      </c>
      <c r="F22" s="80">
        <f t="shared" si="2"/>
        <v>-5.4945054945054944E-2</v>
      </c>
      <c r="G22" s="81">
        <f t="shared" si="2"/>
        <v>-7.3089700996677748E-2</v>
      </c>
      <c r="I22" s="102" t="s">
        <v>31</v>
      </c>
      <c r="J22" s="80">
        <f>IFERROR((J9-I9)/I9,"-")</f>
        <v>5.5065553025221474E-2</v>
      </c>
      <c r="K22" s="80">
        <f t="shared" ref="K22:M22" si="3">IFERROR((K9-J9)/J9,"-")</f>
        <v>-0.23189925667207795</v>
      </c>
      <c r="L22" s="80">
        <f t="shared" si="3"/>
        <v>3.9416749043980954E-4</v>
      </c>
      <c r="M22" s="81">
        <f t="shared" si="3"/>
        <v>-4.0770219404685254E-2</v>
      </c>
    </row>
    <row r="23" spans="1:16" x14ac:dyDescent="0.2">
      <c r="C23" s="103" t="s">
        <v>31</v>
      </c>
      <c r="D23" s="83">
        <f t="shared" ref="D23:G32" si="4">IFERROR((D10-C10)/C10,"-")</f>
        <v>-5.2875082617316587E-3</v>
      </c>
      <c r="E23" s="83">
        <f t="shared" si="4"/>
        <v>5.3820598006644516E-2</v>
      </c>
      <c r="F23" s="83">
        <f t="shared" si="4"/>
        <v>-0.20680958385876419</v>
      </c>
      <c r="G23" s="84">
        <f t="shared" si="4"/>
        <v>-1</v>
      </c>
      <c r="I23" s="103" t="s">
        <v>31</v>
      </c>
      <c r="J23" s="83">
        <f t="shared" ref="J23:M23" si="5">IFERROR((J10-I10)/I10,"-")</f>
        <v>-2.5354406607403804E-2</v>
      </c>
      <c r="K23" s="83">
        <f t="shared" si="5"/>
        <v>1.8840120180079887E-2</v>
      </c>
      <c r="L23" s="83">
        <f t="shared" si="5"/>
        <v>-0.18692953116338806</v>
      </c>
      <c r="M23" s="84">
        <f t="shared" si="5"/>
        <v>-1</v>
      </c>
    </row>
    <row r="24" spans="1:16" x14ac:dyDescent="0.2">
      <c r="C24" s="103" t="s">
        <v>31</v>
      </c>
      <c r="D24" s="83">
        <f t="shared" si="4"/>
        <v>0.11471321695760599</v>
      </c>
      <c r="E24" s="83">
        <f t="shared" si="4"/>
        <v>-8.948545861297539E-3</v>
      </c>
      <c r="F24" s="83">
        <f t="shared" si="4"/>
        <v>2.144469525959368E-2</v>
      </c>
      <c r="G24" s="84">
        <f t="shared" si="4"/>
        <v>-1</v>
      </c>
      <c r="I24" s="103" t="s">
        <v>31</v>
      </c>
      <c r="J24" s="83">
        <f t="shared" ref="J24:M24" si="6">IFERROR((J11-I11)/I11,"-")</f>
        <v>6.6854279051461893E-2</v>
      </c>
      <c r="K24" s="83">
        <f t="shared" si="6"/>
        <v>3.594293375424247E-3</v>
      </c>
      <c r="L24" s="83">
        <f t="shared" si="6"/>
        <v>5.4921434223812453E-2</v>
      </c>
      <c r="M24" s="84">
        <f t="shared" si="6"/>
        <v>-1</v>
      </c>
    </row>
    <row r="25" spans="1:16" x14ac:dyDescent="0.2">
      <c r="C25" s="103" t="s">
        <v>31</v>
      </c>
      <c r="D25" s="83" t="str">
        <f t="shared" si="4"/>
        <v>-</v>
      </c>
      <c r="E25" s="83" t="str">
        <f t="shared" si="4"/>
        <v>-</v>
      </c>
      <c r="F25" s="83" t="str">
        <f t="shared" si="4"/>
        <v>-</v>
      </c>
      <c r="G25" s="84" t="str">
        <f t="shared" si="4"/>
        <v>-</v>
      </c>
      <c r="I25" s="103" t="s">
        <v>31</v>
      </c>
      <c r="J25" s="83" t="str">
        <f t="shared" ref="J25:M25" si="7">IFERROR((J12-I12)/I12,"-")</f>
        <v>-</v>
      </c>
      <c r="K25" s="83" t="str">
        <f t="shared" si="7"/>
        <v>-</v>
      </c>
      <c r="L25" s="83" t="str">
        <f t="shared" si="7"/>
        <v>-</v>
      </c>
      <c r="M25" s="84" t="str">
        <f t="shared" si="7"/>
        <v>-</v>
      </c>
    </row>
    <row r="26" spans="1:16" x14ac:dyDescent="0.2">
      <c r="C26" s="103" t="s">
        <v>31</v>
      </c>
      <c r="D26" s="83">
        <f t="shared" si="4"/>
        <v>4.142011834319527E-2</v>
      </c>
      <c r="E26" s="83">
        <f t="shared" si="4"/>
        <v>-9.0909090909090912E-2</v>
      </c>
      <c r="F26" s="83">
        <f t="shared" si="4"/>
        <v>0.11874999999999999</v>
      </c>
      <c r="G26" s="84">
        <f t="shared" si="4"/>
        <v>-1</v>
      </c>
      <c r="I26" s="103" t="s">
        <v>31</v>
      </c>
      <c r="J26" s="83">
        <f t="shared" ref="J26:M26" si="8">IFERROR((J13-I13)/I13,"-")</f>
        <v>-3.4371089742177036E-2</v>
      </c>
      <c r="K26" s="83">
        <f t="shared" si="8"/>
        <v>-0.17153656257409447</v>
      </c>
      <c r="L26" s="83">
        <f t="shared" si="8"/>
        <v>8.9716355473931225E-2</v>
      </c>
      <c r="M26" s="84">
        <f t="shared" si="8"/>
        <v>-1</v>
      </c>
    </row>
    <row r="27" spans="1:16" x14ac:dyDescent="0.2">
      <c r="C27" s="103" t="s">
        <v>31</v>
      </c>
      <c r="D27" s="83">
        <f t="shared" si="4"/>
        <v>0.7142857142857143</v>
      </c>
      <c r="E27" s="83">
        <f t="shared" si="4"/>
        <v>0.66666666666666663</v>
      </c>
      <c r="F27" s="83">
        <f t="shared" si="4"/>
        <v>0</v>
      </c>
      <c r="G27" s="84">
        <f t="shared" si="4"/>
        <v>-1</v>
      </c>
      <c r="I27" s="103" t="s">
        <v>31</v>
      </c>
      <c r="J27" s="83">
        <f t="shared" ref="J27:M27" si="9">IFERROR((J14-I14)/I14,"-")</f>
        <v>1.1837877536032315</v>
      </c>
      <c r="K27" s="83">
        <f t="shared" si="9"/>
        <v>0.65356482259963011</v>
      </c>
      <c r="L27" s="83">
        <f t="shared" si="9"/>
        <v>-9.0123299860175421E-2</v>
      </c>
      <c r="M27" s="84">
        <f t="shared" si="9"/>
        <v>-1</v>
      </c>
    </row>
    <row r="28" spans="1:16" x14ac:dyDescent="0.2">
      <c r="C28" s="103" t="s">
        <v>31</v>
      </c>
      <c r="D28" s="83">
        <f t="shared" si="4"/>
        <v>0</v>
      </c>
      <c r="E28" s="83">
        <f t="shared" si="4"/>
        <v>-0.375</v>
      </c>
      <c r="F28" s="83">
        <f t="shared" si="4"/>
        <v>1.8</v>
      </c>
      <c r="G28" s="84">
        <f t="shared" si="4"/>
        <v>-0.42857142857142855</v>
      </c>
      <c r="I28" s="103" t="s">
        <v>31</v>
      </c>
      <c r="J28" s="83">
        <f t="shared" ref="J28:M28" si="10">IFERROR((J15-I15)/I15,"-")</f>
        <v>-0.47090480995627315</v>
      </c>
      <c r="K28" s="83">
        <f t="shared" si="10"/>
        <v>-0.30149396058486966</v>
      </c>
      <c r="L28" s="83">
        <f t="shared" si="10"/>
        <v>2.2277588168373152</v>
      </c>
      <c r="M28" s="84">
        <f t="shared" si="10"/>
        <v>-0.521218102354434</v>
      </c>
    </row>
    <row r="29" spans="1:16" x14ac:dyDescent="0.2">
      <c r="C29" s="103" t="s">
        <v>31</v>
      </c>
      <c r="D29" s="83">
        <f t="shared" si="4"/>
        <v>-0.5</v>
      </c>
      <c r="E29" s="83">
        <f t="shared" si="4"/>
        <v>4</v>
      </c>
      <c r="F29" s="83">
        <f t="shared" si="4"/>
        <v>1.2</v>
      </c>
      <c r="G29" s="84">
        <f t="shared" si="4"/>
        <v>-1</v>
      </c>
      <c r="I29" s="103" t="s">
        <v>31</v>
      </c>
      <c r="J29" s="83">
        <f t="shared" ref="J29:M29" si="11">IFERROR((J16-I16)/I16,"-")</f>
        <v>-0.76215443279313633</v>
      </c>
      <c r="K29" s="83">
        <f t="shared" si="11"/>
        <v>6.0496993987975953</v>
      </c>
      <c r="L29" s="83">
        <f t="shared" si="11"/>
        <v>1.0720336573995111</v>
      </c>
      <c r="M29" s="84">
        <f t="shared" si="11"/>
        <v>-1</v>
      </c>
    </row>
    <row r="30" spans="1:16" x14ac:dyDescent="0.2">
      <c r="C30" s="103" t="s">
        <v>31</v>
      </c>
      <c r="D30" s="83">
        <f t="shared" si="4"/>
        <v>-0.875</v>
      </c>
      <c r="E30" s="83">
        <f t="shared" si="4"/>
        <v>1</v>
      </c>
      <c r="F30" s="83">
        <f t="shared" si="4"/>
        <v>0</v>
      </c>
      <c r="G30" s="84">
        <f t="shared" si="4"/>
        <v>-1</v>
      </c>
      <c r="I30" s="103" t="s">
        <v>31</v>
      </c>
      <c r="J30" s="83">
        <f t="shared" ref="J30:M30" si="12">IFERROR((J17-I17)/I17,"-")</f>
        <v>-0.8845075308606285</v>
      </c>
      <c r="K30" s="83">
        <f t="shared" si="12"/>
        <v>0.49937421777221525</v>
      </c>
      <c r="L30" s="83">
        <f t="shared" si="12"/>
        <v>0.1669449081803005</v>
      </c>
      <c r="M30" s="84">
        <f t="shared" si="12"/>
        <v>-1</v>
      </c>
    </row>
    <row r="31" spans="1:16" ht="17" thickBot="1" x14ac:dyDescent="0.25">
      <c r="C31" s="104" t="s">
        <v>31</v>
      </c>
      <c r="D31" s="86" t="str">
        <f>IFERROR((D18-C18)/C18,"-")</f>
        <v>-</v>
      </c>
      <c r="E31" s="86" t="str">
        <f t="shared" ref="E31:G31" si="13">IFERROR((E18-D18)/D18,"-")</f>
        <v>-</v>
      </c>
      <c r="F31" s="86" t="str">
        <f t="shared" si="13"/>
        <v>-</v>
      </c>
      <c r="G31" s="87" t="str">
        <f t="shared" si="13"/>
        <v>-</v>
      </c>
      <c r="I31" s="104" t="s">
        <v>31</v>
      </c>
      <c r="J31" s="86" t="str">
        <f>IFERROR((J18-I18)/I18,"-")</f>
        <v>-</v>
      </c>
      <c r="K31" s="86" t="str">
        <f t="shared" ref="K31:M31" si="14">IFERROR((K18-J18)/J18,"-")</f>
        <v>-</v>
      </c>
      <c r="L31" s="86" t="str">
        <f t="shared" si="14"/>
        <v>-</v>
      </c>
      <c r="M31" s="87" t="str">
        <f t="shared" si="14"/>
        <v>-</v>
      </c>
    </row>
    <row r="32" spans="1:16" ht="17" thickBot="1" x14ac:dyDescent="0.25">
      <c r="C32" s="23" t="s">
        <v>31</v>
      </c>
      <c r="D32" s="24">
        <f t="shared" si="4"/>
        <v>4.4901777362020577E-2</v>
      </c>
      <c r="E32" s="24">
        <f t="shared" si="4"/>
        <v>-1.4920919128618322E-2</v>
      </c>
      <c r="F32" s="24">
        <f t="shared" si="4"/>
        <v>-9.3910936079975763E-2</v>
      </c>
      <c r="G32" s="25">
        <f t="shared" si="4"/>
        <v>-9.160815780675359E-2</v>
      </c>
      <c r="I32" s="23" t="s">
        <v>31</v>
      </c>
      <c r="J32" s="24">
        <f t="shared" ref="J32:M32" si="15">IFERROR((J19-I19)/I19,"-")</f>
        <v>2.0830588380834025E-2</v>
      </c>
      <c r="K32" s="24">
        <f t="shared" si="15"/>
        <v>-8.7577380533208432E-2</v>
      </c>
      <c r="L32" s="24">
        <f t="shared" si="15"/>
        <v>-7.2213253562846538E-2</v>
      </c>
      <c r="M32" s="25">
        <f t="shared" si="15"/>
        <v>-6.1978514832753878E-2</v>
      </c>
    </row>
  </sheetData>
  <mergeCells count="2">
    <mergeCell ref="B7:G7"/>
    <mergeCell ref="H7:M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195D-F6F1-F147-AC3D-083C4084638C}">
  <dimension ref="A1:Q44"/>
  <sheetViews>
    <sheetView workbookViewId="0">
      <selection sqref="A1:XFD1048576"/>
    </sheetView>
  </sheetViews>
  <sheetFormatPr baseColWidth="10" defaultColWidth="15" defaultRowHeight="16" x14ac:dyDescent="0.2"/>
  <cols>
    <col min="1" max="1" width="27.1640625" style="39" bestFit="1" customWidth="1"/>
    <col min="2" max="2" width="31" style="39" customWidth="1"/>
    <col min="3" max="3" width="7.6640625" style="39" bestFit="1" customWidth="1"/>
    <col min="4" max="4" width="13" style="39" bestFit="1" customWidth="1"/>
    <col min="5" max="6" width="12.83203125" style="39" bestFit="1" customWidth="1"/>
    <col min="7" max="7" width="13" style="39" bestFit="1" customWidth="1"/>
    <col min="8" max="8" width="14" style="39" bestFit="1" customWidth="1"/>
    <col min="9" max="13" width="13.6640625" style="39" bestFit="1" customWidth="1"/>
    <col min="14" max="14" width="31" style="39" customWidth="1"/>
    <col min="15" max="15" width="18" style="39" bestFit="1" customWidth="1"/>
    <col min="16" max="16" width="15.83203125" style="39" bestFit="1" customWidth="1"/>
    <col min="17" max="16384" width="15" style="39"/>
  </cols>
  <sheetData>
    <row r="1" spans="1:17" x14ac:dyDescent="0.2">
      <c r="A1" s="105"/>
      <c r="B1" s="105"/>
    </row>
    <row r="2" spans="1:17" x14ac:dyDescent="0.2">
      <c r="A2" s="105"/>
      <c r="B2" s="106"/>
    </row>
    <row r="3" spans="1:17" ht="85" x14ac:dyDescent="0.2">
      <c r="A3" s="107" t="s">
        <v>26</v>
      </c>
      <c r="B3" s="42" t="s">
        <v>1</v>
      </c>
    </row>
    <row r="4" spans="1:17" ht="17" x14ac:dyDescent="0.2">
      <c r="A4" s="107" t="s">
        <v>65</v>
      </c>
      <c r="B4" s="42" t="s">
        <v>8</v>
      </c>
    </row>
    <row r="5" spans="1:17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</row>
    <row r="6" spans="1:17" ht="17" thickBot="1" x14ac:dyDescent="0.25">
      <c r="B6" s="43"/>
    </row>
    <row r="7" spans="1:17" ht="17" thickBot="1" x14ac:dyDescent="0.25">
      <c r="B7" s="134" t="s">
        <v>22</v>
      </c>
      <c r="C7" s="135"/>
      <c r="D7" s="135"/>
      <c r="E7" s="135"/>
      <c r="F7" s="135"/>
      <c r="G7" s="136"/>
      <c r="H7" s="137" t="s">
        <v>24</v>
      </c>
      <c r="I7" s="135"/>
      <c r="J7" s="135"/>
      <c r="K7" s="135"/>
      <c r="L7" s="135"/>
      <c r="M7" s="138"/>
      <c r="N7" s="44"/>
    </row>
    <row r="8" spans="1:17" ht="17" thickBot="1" x14ac:dyDescent="0.25">
      <c r="A8" s="46" t="s">
        <v>66</v>
      </c>
      <c r="B8" s="2" t="s">
        <v>23</v>
      </c>
      <c r="C8" s="47">
        <v>45658</v>
      </c>
      <c r="D8" s="48">
        <v>45689</v>
      </c>
      <c r="E8" s="48">
        <v>45717</v>
      </c>
      <c r="F8" s="48">
        <v>45748</v>
      </c>
      <c r="G8" s="49">
        <v>45778</v>
      </c>
      <c r="H8" s="2" t="s">
        <v>25</v>
      </c>
      <c r="I8" s="47">
        <v>45658</v>
      </c>
      <c r="J8" s="48">
        <v>45689</v>
      </c>
      <c r="K8" s="48">
        <v>45717</v>
      </c>
      <c r="L8" s="48">
        <v>45748</v>
      </c>
      <c r="M8" s="50">
        <v>45778</v>
      </c>
      <c r="N8" s="51"/>
      <c r="O8" s="2" t="s">
        <v>27</v>
      </c>
      <c r="P8" s="116" t="s">
        <v>28</v>
      </c>
    </row>
    <row r="9" spans="1:17" x14ac:dyDescent="0.2">
      <c r="A9" s="53" t="s">
        <v>91</v>
      </c>
      <c r="B9" s="3">
        <v>1090</v>
      </c>
      <c r="C9" s="54">
        <v>248</v>
      </c>
      <c r="D9" s="55">
        <v>231</v>
      </c>
      <c r="E9" s="55">
        <v>176</v>
      </c>
      <c r="F9" s="55">
        <v>206</v>
      </c>
      <c r="G9" s="56">
        <v>229</v>
      </c>
      <c r="H9" s="6">
        <v>67654087</v>
      </c>
      <c r="I9" s="57">
        <v>15006302</v>
      </c>
      <c r="J9" s="58">
        <v>14496482</v>
      </c>
      <c r="K9" s="58">
        <v>10039984</v>
      </c>
      <c r="L9" s="58">
        <v>12502181</v>
      </c>
      <c r="M9" s="59">
        <v>15609138</v>
      </c>
      <c r="N9" s="60"/>
      <c r="O9" s="109">
        <f t="shared" ref="O9:O25" si="0">B9/$B$25</f>
        <v>0.23971849571145809</v>
      </c>
      <c r="P9" s="117">
        <f t="shared" ref="P9:P25" si="1">H9/$H$25</f>
        <v>0.440165726014839</v>
      </c>
    </row>
    <row r="10" spans="1:17" x14ac:dyDescent="0.2">
      <c r="A10" s="63" t="s">
        <v>90</v>
      </c>
      <c r="B10" s="4">
        <v>1993</v>
      </c>
      <c r="C10" s="64">
        <v>502</v>
      </c>
      <c r="D10" s="65">
        <v>435</v>
      </c>
      <c r="E10" s="65">
        <v>345</v>
      </c>
      <c r="F10" s="65">
        <v>374</v>
      </c>
      <c r="G10" s="66">
        <v>337</v>
      </c>
      <c r="H10" s="7">
        <v>39507291</v>
      </c>
      <c r="I10" s="67">
        <v>9276258</v>
      </c>
      <c r="J10" s="68">
        <v>8203711</v>
      </c>
      <c r="K10" s="68">
        <v>6221843</v>
      </c>
      <c r="L10" s="68">
        <v>6658569</v>
      </c>
      <c r="M10" s="69">
        <v>9146910</v>
      </c>
      <c r="N10" s="60"/>
      <c r="O10" s="111">
        <f t="shared" si="0"/>
        <v>0.4383109742687486</v>
      </c>
      <c r="P10" s="118">
        <f t="shared" si="1"/>
        <v>0.25703924473763889</v>
      </c>
    </row>
    <row r="11" spans="1:17" x14ac:dyDescent="0.2">
      <c r="A11" s="63" t="s">
        <v>89</v>
      </c>
      <c r="B11" s="4">
        <v>266</v>
      </c>
      <c r="C11" s="64">
        <v>48</v>
      </c>
      <c r="D11" s="65">
        <v>76</v>
      </c>
      <c r="E11" s="65">
        <v>61</v>
      </c>
      <c r="F11" s="65">
        <v>47</v>
      </c>
      <c r="G11" s="66">
        <v>34</v>
      </c>
      <c r="H11" s="7">
        <v>14290186</v>
      </c>
      <c r="I11" s="67">
        <v>2373089</v>
      </c>
      <c r="J11" s="68">
        <v>4068873</v>
      </c>
      <c r="K11" s="68">
        <v>3363212</v>
      </c>
      <c r="L11" s="68">
        <v>2742352</v>
      </c>
      <c r="M11" s="69">
        <v>1742660</v>
      </c>
      <c r="N11" s="60"/>
      <c r="O11" s="111">
        <f t="shared" si="0"/>
        <v>5.8500109962612713E-2</v>
      </c>
      <c r="P11" s="118">
        <f t="shared" si="1"/>
        <v>9.2973689757679945E-2</v>
      </c>
    </row>
    <row r="12" spans="1:17" x14ac:dyDescent="0.2">
      <c r="A12" s="63" t="s">
        <v>88</v>
      </c>
      <c r="B12" s="4">
        <v>149</v>
      </c>
      <c r="C12" s="64">
        <v>37</v>
      </c>
      <c r="D12" s="65">
        <v>26</v>
      </c>
      <c r="E12" s="65">
        <v>42</v>
      </c>
      <c r="F12" s="65">
        <v>20</v>
      </c>
      <c r="G12" s="66">
        <v>24</v>
      </c>
      <c r="H12" s="7">
        <v>8598475</v>
      </c>
      <c r="I12" s="67">
        <v>2140674</v>
      </c>
      <c r="J12" s="68">
        <v>1415580</v>
      </c>
      <c r="K12" s="68">
        <v>2743090</v>
      </c>
      <c r="L12" s="68">
        <v>856470</v>
      </c>
      <c r="M12" s="69">
        <v>1442661</v>
      </c>
      <c r="N12" s="60"/>
      <c r="O12" s="111">
        <f t="shared" si="0"/>
        <v>3.2768858588080055E-2</v>
      </c>
      <c r="P12" s="118">
        <f t="shared" si="1"/>
        <v>5.5942725100930603E-2</v>
      </c>
    </row>
    <row r="13" spans="1:17" x14ac:dyDescent="0.2">
      <c r="A13" s="63" t="s">
        <v>87</v>
      </c>
      <c r="B13" s="4">
        <v>268</v>
      </c>
      <c r="C13" s="64">
        <v>48</v>
      </c>
      <c r="D13" s="65">
        <v>70</v>
      </c>
      <c r="E13" s="65">
        <v>45</v>
      </c>
      <c r="F13" s="65">
        <v>51</v>
      </c>
      <c r="G13" s="66">
        <v>54</v>
      </c>
      <c r="H13" s="7">
        <v>7064210</v>
      </c>
      <c r="I13" s="67">
        <v>1375520</v>
      </c>
      <c r="J13" s="68">
        <v>1816210</v>
      </c>
      <c r="K13" s="68">
        <v>1234550</v>
      </c>
      <c r="L13" s="68">
        <v>1183560</v>
      </c>
      <c r="M13" s="69">
        <v>1454370</v>
      </c>
      <c r="N13" s="60"/>
      <c r="O13" s="111">
        <f t="shared" si="0"/>
        <v>5.8939960413459426E-2</v>
      </c>
      <c r="P13" s="118">
        <f t="shared" si="1"/>
        <v>4.5960610234401449E-2</v>
      </c>
    </row>
    <row r="14" spans="1:17" x14ac:dyDescent="0.2">
      <c r="A14" s="63" t="s">
        <v>86</v>
      </c>
      <c r="B14" s="4">
        <v>290</v>
      </c>
      <c r="C14" s="64">
        <v>70</v>
      </c>
      <c r="D14" s="65">
        <v>62</v>
      </c>
      <c r="E14" s="65">
        <v>64</v>
      </c>
      <c r="F14" s="65">
        <v>61</v>
      </c>
      <c r="G14" s="66">
        <v>33</v>
      </c>
      <c r="H14" s="7">
        <v>6998882</v>
      </c>
      <c r="I14" s="67">
        <v>1780612</v>
      </c>
      <c r="J14" s="68">
        <v>1604110</v>
      </c>
      <c r="K14" s="68">
        <v>1444000</v>
      </c>
      <c r="L14" s="68">
        <v>1414300</v>
      </c>
      <c r="M14" s="69">
        <v>755860</v>
      </c>
      <c r="N14" s="60"/>
      <c r="O14" s="111">
        <f t="shared" si="0"/>
        <v>6.3778315372773259E-2</v>
      </c>
      <c r="P14" s="118">
        <f t="shared" si="1"/>
        <v>4.5535578313579024E-2</v>
      </c>
    </row>
    <row r="15" spans="1:17" x14ac:dyDescent="0.2">
      <c r="A15" s="63" t="s">
        <v>85</v>
      </c>
      <c r="B15" s="4">
        <v>184</v>
      </c>
      <c r="C15" s="64">
        <v>70</v>
      </c>
      <c r="D15" s="65">
        <v>40</v>
      </c>
      <c r="E15" s="65">
        <v>44</v>
      </c>
      <c r="F15" s="65">
        <v>24</v>
      </c>
      <c r="G15" s="66">
        <v>6</v>
      </c>
      <c r="H15" s="7">
        <v>2147980</v>
      </c>
      <c r="I15" s="67">
        <v>714210</v>
      </c>
      <c r="J15" s="68">
        <v>525510</v>
      </c>
      <c r="K15" s="68">
        <v>541560</v>
      </c>
      <c r="L15" s="68">
        <v>299760</v>
      </c>
      <c r="M15" s="69">
        <v>66940</v>
      </c>
      <c r="N15" s="60"/>
      <c r="O15" s="111">
        <f t="shared" si="0"/>
        <v>4.0466241477897513E-2</v>
      </c>
      <c r="P15" s="118">
        <f t="shared" si="1"/>
        <v>1.3975019368236452E-2</v>
      </c>
    </row>
    <row r="16" spans="1:17" x14ac:dyDescent="0.2">
      <c r="A16" s="63" t="s">
        <v>84</v>
      </c>
      <c r="B16" s="4">
        <v>77</v>
      </c>
      <c r="C16" s="64">
        <v>19</v>
      </c>
      <c r="D16" s="65">
        <v>13</v>
      </c>
      <c r="E16" s="65">
        <v>16</v>
      </c>
      <c r="F16" s="65">
        <v>12</v>
      </c>
      <c r="G16" s="66">
        <v>17</v>
      </c>
      <c r="H16" s="7">
        <v>1822980</v>
      </c>
      <c r="I16" s="67">
        <v>513790</v>
      </c>
      <c r="J16" s="68">
        <v>226960</v>
      </c>
      <c r="K16" s="68">
        <v>369300</v>
      </c>
      <c r="L16" s="68">
        <v>231880</v>
      </c>
      <c r="M16" s="69">
        <v>481050</v>
      </c>
      <c r="N16" s="60"/>
      <c r="O16" s="111">
        <f t="shared" si="0"/>
        <v>1.6934242357598415E-2</v>
      </c>
      <c r="P16" s="118">
        <f t="shared" si="1"/>
        <v>1.1860529803772701E-2</v>
      </c>
    </row>
    <row r="17" spans="1:16" x14ac:dyDescent="0.2">
      <c r="A17" s="63" t="s">
        <v>83</v>
      </c>
      <c r="B17" s="4">
        <v>137</v>
      </c>
      <c r="C17" s="64">
        <v>28</v>
      </c>
      <c r="D17" s="65">
        <v>24</v>
      </c>
      <c r="E17" s="65">
        <v>31</v>
      </c>
      <c r="F17" s="65">
        <v>39</v>
      </c>
      <c r="G17" s="66">
        <v>15</v>
      </c>
      <c r="H17" s="7">
        <v>1773810</v>
      </c>
      <c r="I17" s="67">
        <v>370080</v>
      </c>
      <c r="J17" s="68">
        <v>300760</v>
      </c>
      <c r="K17" s="68">
        <v>391690</v>
      </c>
      <c r="L17" s="68">
        <v>489610</v>
      </c>
      <c r="M17" s="69">
        <v>221670</v>
      </c>
      <c r="N17" s="60"/>
      <c r="O17" s="111">
        <f t="shared" si="0"/>
        <v>3.0129755882999779E-2</v>
      </c>
      <c r="P17" s="118">
        <f t="shared" si="1"/>
        <v>1.1540623797973678E-2</v>
      </c>
    </row>
    <row r="18" spans="1:16" x14ac:dyDescent="0.2">
      <c r="A18" s="63" t="s">
        <v>82</v>
      </c>
      <c r="B18" s="4">
        <v>21</v>
      </c>
      <c r="C18" s="64">
        <v>8</v>
      </c>
      <c r="D18" s="65">
        <v>7</v>
      </c>
      <c r="E18" s="65">
        <v>2</v>
      </c>
      <c r="F18" s="65">
        <v>3</v>
      </c>
      <c r="G18" s="66">
        <v>1</v>
      </c>
      <c r="H18" s="7">
        <v>1481152</v>
      </c>
      <c r="I18" s="67">
        <v>495523</v>
      </c>
      <c r="J18" s="68">
        <v>528089</v>
      </c>
      <c r="K18" s="68">
        <v>97980</v>
      </c>
      <c r="L18" s="68">
        <v>291570</v>
      </c>
      <c r="M18" s="69">
        <v>67990</v>
      </c>
      <c r="N18" s="60"/>
      <c r="O18" s="111">
        <f t="shared" si="0"/>
        <v>4.6184297338904773E-3</v>
      </c>
      <c r="P18" s="118">
        <f t="shared" si="1"/>
        <v>9.6365552227218858E-3</v>
      </c>
    </row>
    <row r="19" spans="1:16" x14ac:dyDescent="0.2">
      <c r="A19" s="63" t="s">
        <v>81</v>
      </c>
      <c r="B19" s="4">
        <v>12</v>
      </c>
      <c r="C19" s="64">
        <v>2</v>
      </c>
      <c r="D19" s="65">
        <v>6</v>
      </c>
      <c r="E19" s="73"/>
      <c r="F19" s="65">
        <v>2</v>
      </c>
      <c r="G19" s="66">
        <v>2</v>
      </c>
      <c r="H19" s="7">
        <v>1079880</v>
      </c>
      <c r="I19" s="67">
        <v>81980</v>
      </c>
      <c r="J19" s="68">
        <v>545940</v>
      </c>
      <c r="K19" s="75"/>
      <c r="L19" s="68">
        <v>153980</v>
      </c>
      <c r="M19" s="69">
        <v>297980</v>
      </c>
      <c r="N19" s="60"/>
      <c r="O19" s="111">
        <f t="shared" si="0"/>
        <v>2.6391027050802728E-3</v>
      </c>
      <c r="P19" s="118">
        <f t="shared" si="1"/>
        <v>7.025830741148046E-3</v>
      </c>
    </row>
    <row r="20" spans="1:16" x14ac:dyDescent="0.2">
      <c r="A20" s="63" t="s">
        <v>19</v>
      </c>
      <c r="B20" s="4">
        <v>5</v>
      </c>
      <c r="C20" s="64">
        <v>1</v>
      </c>
      <c r="D20" s="65">
        <v>1</v>
      </c>
      <c r="E20" s="65">
        <v>2</v>
      </c>
      <c r="F20" s="65">
        <v>1</v>
      </c>
      <c r="G20" s="73"/>
      <c r="H20" s="7">
        <v>451950</v>
      </c>
      <c r="I20" s="67">
        <v>9990</v>
      </c>
      <c r="J20" s="68">
        <v>109990</v>
      </c>
      <c r="K20" s="68">
        <v>225980</v>
      </c>
      <c r="L20" s="68">
        <v>105990</v>
      </c>
      <c r="M20" s="76"/>
      <c r="N20" s="60"/>
      <c r="O20" s="111">
        <f t="shared" si="0"/>
        <v>1.0996261271167802E-3</v>
      </c>
      <c r="P20" s="118">
        <f t="shared" si="1"/>
        <v>2.9404417189519754E-3</v>
      </c>
    </row>
    <row r="21" spans="1:16" x14ac:dyDescent="0.2">
      <c r="A21" s="63" t="s">
        <v>80</v>
      </c>
      <c r="B21" s="4">
        <v>40</v>
      </c>
      <c r="C21" s="64">
        <v>9</v>
      </c>
      <c r="D21" s="65">
        <v>13</v>
      </c>
      <c r="E21" s="65">
        <v>9</v>
      </c>
      <c r="F21" s="65">
        <v>8</v>
      </c>
      <c r="G21" s="66">
        <v>1</v>
      </c>
      <c r="H21" s="7">
        <v>411600</v>
      </c>
      <c r="I21" s="67">
        <v>106910</v>
      </c>
      <c r="J21" s="68">
        <v>111870</v>
      </c>
      <c r="K21" s="68">
        <v>81910</v>
      </c>
      <c r="L21" s="68">
        <v>93920</v>
      </c>
      <c r="M21" s="69">
        <v>16990</v>
      </c>
      <c r="N21" s="60"/>
      <c r="O21" s="111">
        <f t="shared" si="0"/>
        <v>8.7970090169342419E-3</v>
      </c>
      <c r="P21" s="118">
        <f t="shared" si="1"/>
        <v>2.6779197068716298E-3</v>
      </c>
    </row>
    <row r="22" spans="1:16" x14ac:dyDescent="0.2">
      <c r="A22" s="63" t="s">
        <v>79</v>
      </c>
      <c r="B22" s="4">
        <v>5</v>
      </c>
      <c r="C22" s="64">
        <v>1</v>
      </c>
      <c r="D22" s="65">
        <v>1</v>
      </c>
      <c r="E22" s="65">
        <v>2</v>
      </c>
      <c r="F22" s="65">
        <v>1</v>
      </c>
      <c r="G22" s="73"/>
      <c r="H22" s="7">
        <v>237950</v>
      </c>
      <c r="I22" s="67">
        <v>109990</v>
      </c>
      <c r="J22" s="68">
        <v>18990</v>
      </c>
      <c r="K22" s="68">
        <v>89980</v>
      </c>
      <c r="L22" s="68">
        <v>18990</v>
      </c>
      <c r="M22" s="76"/>
      <c r="N22" s="60"/>
      <c r="O22" s="111">
        <f t="shared" si="0"/>
        <v>1.0996261271167802E-3</v>
      </c>
      <c r="P22" s="118">
        <f t="shared" si="1"/>
        <v>1.5481316672743058E-3</v>
      </c>
    </row>
    <row r="23" spans="1:16" x14ac:dyDescent="0.2">
      <c r="A23" s="63" t="s">
        <v>78</v>
      </c>
      <c r="B23" s="4">
        <v>5</v>
      </c>
      <c r="C23" s="73"/>
      <c r="D23" s="73"/>
      <c r="E23" s="65">
        <v>1</v>
      </c>
      <c r="F23" s="65">
        <v>4</v>
      </c>
      <c r="G23" s="73"/>
      <c r="H23" s="7">
        <v>116014</v>
      </c>
      <c r="I23" s="75"/>
      <c r="J23" s="75"/>
      <c r="K23" s="68">
        <v>4990</v>
      </c>
      <c r="L23" s="68">
        <v>111024</v>
      </c>
      <c r="M23" s="76"/>
      <c r="N23" s="60"/>
      <c r="O23" s="111">
        <f t="shared" si="0"/>
        <v>1.0996261271167802E-3</v>
      </c>
      <c r="P23" s="118">
        <f t="shared" si="1"/>
        <v>7.5480120717445396E-4</v>
      </c>
    </row>
    <row r="24" spans="1:16" ht="17" thickBot="1" x14ac:dyDescent="0.25">
      <c r="A24" s="71" t="s">
        <v>77</v>
      </c>
      <c r="B24" s="5">
        <v>5</v>
      </c>
      <c r="C24" s="72">
        <v>2</v>
      </c>
      <c r="D24" s="73"/>
      <c r="E24" s="96">
        <v>1</v>
      </c>
      <c r="F24" s="96">
        <v>1</v>
      </c>
      <c r="G24" s="97">
        <v>1</v>
      </c>
      <c r="H24" s="8">
        <v>64950</v>
      </c>
      <c r="I24" s="74">
        <v>9980</v>
      </c>
      <c r="J24" s="75"/>
      <c r="K24" s="98">
        <v>20990</v>
      </c>
      <c r="L24" s="98">
        <v>28990</v>
      </c>
      <c r="M24" s="99">
        <v>4990</v>
      </c>
      <c r="N24" s="60"/>
      <c r="O24" s="111">
        <f t="shared" si="0"/>
        <v>1.0996261271167802E-3</v>
      </c>
      <c r="P24" s="118">
        <f t="shared" si="1"/>
        <v>4.2257260680590952E-4</v>
      </c>
    </row>
    <row r="25" spans="1:16" ht="17" thickBot="1" x14ac:dyDescent="0.25">
      <c r="A25" s="1" t="s">
        <v>20</v>
      </c>
      <c r="B25" s="13">
        <v>4547</v>
      </c>
      <c r="C25" s="14">
        <v>1093</v>
      </c>
      <c r="D25" s="15">
        <v>1005</v>
      </c>
      <c r="E25" s="15">
        <v>841</v>
      </c>
      <c r="F25" s="15">
        <v>854</v>
      </c>
      <c r="G25" s="16">
        <v>754</v>
      </c>
      <c r="H25" s="9">
        <v>153701397</v>
      </c>
      <c r="I25" s="10">
        <v>34364908</v>
      </c>
      <c r="J25" s="11">
        <v>33973075</v>
      </c>
      <c r="K25" s="11">
        <v>26871059</v>
      </c>
      <c r="L25" s="11">
        <v>27183146</v>
      </c>
      <c r="M25" s="12">
        <v>31309209</v>
      </c>
      <c r="N25" s="60"/>
      <c r="O25" s="114">
        <f t="shared" si="0"/>
        <v>1</v>
      </c>
      <c r="P25" s="119">
        <f t="shared" si="1"/>
        <v>1</v>
      </c>
    </row>
    <row r="26" spans="1:16" ht="17" thickBot="1" x14ac:dyDescent="0.25">
      <c r="O26" s="120"/>
    </row>
    <row r="27" spans="1:16" ht="17" thickBot="1" x14ac:dyDescent="0.25">
      <c r="B27" s="17" t="s">
        <v>30</v>
      </c>
    </row>
    <row r="28" spans="1:16" x14ac:dyDescent="0.2">
      <c r="C28" s="102" t="s">
        <v>31</v>
      </c>
      <c r="D28" s="80">
        <f>IFERROR((D9-C9)/C9,"-")</f>
        <v>-6.8548387096774188E-2</v>
      </c>
      <c r="E28" s="80">
        <f t="shared" ref="E28:G28" si="2">IFERROR((E9-D9)/D9,"-")</f>
        <v>-0.23809523809523808</v>
      </c>
      <c r="F28" s="80">
        <f t="shared" si="2"/>
        <v>0.17045454545454544</v>
      </c>
      <c r="G28" s="81">
        <f t="shared" si="2"/>
        <v>0.11165048543689321</v>
      </c>
      <c r="I28" s="102" t="s">
        <v>31</v>
      </c>
      <c r="J28" s="80">
        <f>IFERROR((J9-I9)/I9,"-")</f>
        <v>-3.3973726505037681E-2</v>
      </c>
      <c r="K28" s="80">
        <f t="shared" ref="K28:M28" si="3">IFERROR((K9-J9)/J9,"-")</f>
        <v>-0.30741927593191232</v>
      </c>
      <c r="L28" s="80">
        <f t="shared" si="3"/>
        <v>0.2452391358392603</v>
      </c>
      <c r="M28" s="81">
        <f t="shared" si="3"/>
        <v>0.24851319941696573</v>
      </c>
    </row>
    <row r="29" spans="1:16" x14ac:dyDescent="0.2">
      <c r="C29" s="103" t="s">
        <v>31</v>
      </c>
      <c r="D29" s="83">
        <f t="shared" ref="D29:G43" si="4">IFERROR((D10-C10)/C10,"-")</f>
        <v>-0.13346613545816732</v>
      </c>
      <c r="E29" s="83">
        <f t="shared" si="4"/>
        <v>-0.20689655172413793</v>
      </c>
      <c r="F29" s="83">
        <f t="shared" si="4"/>
        <v>8.4057971014492749E-2</v>
      </c>
      <c r="G29" s="84">
        <f t="shared" si="4"/>
        <v>-9.8930481283422467E-2</v>
      </c>
      <c r="I29" s="103" t="s">
        <v>31</v>
      </c>
      <c r="J29" s="83">
        <f t="shared" ref="J29:M29" si="5">IFERROR((J10-I10)/I10,"-")</f>
        <v>-0.1156228082487572</v>
      </c>
      <c r="K29" s="83">
        <f t="shared" si="5"/>
        <v>-0.24158188897683011</v>
      </c>
      <c r="L29" s="83">
        <f t="shared" si="5"/>
        <v>7.0192385118043002E-2</v>
      </c>
      <c r="M29" s="84">
        <f t="shared" si="5"/>
        <v>0.37370507086432536</v>
      </c>
    </row>
    <row r="30" spans="1:16" x14ac:dyDescent="0.2">
      <c r="C30" s="103" t="s">
        <v>31</v>
      </c>
      <c r="D30" s="83">
        <f t="shared" si="4"/>
        <v>0.58333333333333337</v>
      </c>
      <c r="E30" s="83">
        <f t="shared" si="4"/>
        <v>-0.19736842105263158</v>
      </c>
      <c r="F30" s="83">
        <f t="shared" si="4"/>
        <v>-0.22950819672131148</v>
      </c>
      <c r="G30" s="84">
        <f t="shared" si="4"/>
        <v>-0.27659574468085107</v>
      </c>
      <c r="I30" s="103" t="s">
        <v>31</v>
      </c>
      <c r="J30" s="83">
        <f t="shared" ref="J30:M30" si="6">IFERROR((J11-I11)/I11,"-")</f>
        <v>0.71458929690374018</v>
      </c>
      <c r="K30" s="83">
        <f t="shared" si="6"/>
        <v>-0.17342910432446529</v>
      </c>
      <c r="L30" s="83">
        <f t="shared" si="6"/>
        <v>-0.18460328995020236</v>
      </c>
      <c r="M30" s="84">
        <f t="shared" si="6"/>
        <v>-0.36453817744767997</v>
      </c>
    </row>
    <row r="31" spans="1:16" x14ac:dyDescent="0.2">
      <c r="C31" s="103" t="s">
        <v>31</v>
      </c>
      <c r="D31" s="83">
        <f t="shared" si="4"/>
        <v>-0.29729729729729731</v>
      </c>
      <c r="E31" s="83">
        <f t="shared" si="4"/>
        <v>0.61538461538461542</v>
      </c>
      <c r="F31" s="83">
        <f t="shared" si="4"/>
        <v>-0.52380952380952384</v>
      </c>
      <c r="G31" s="84">
        <f t="shared" si="4"/>
        <v>0.2</v>
      </c>
      <c r="I31" s="103" t="s">
        <v>31</v>
      </c>
      <c r="J31" s="83">
        <f t="shared" ref="J31:M31" si="7">IFERROR((J12-I12)/I12,"-")</f>
        <v>-0.33872229026932638</v>
      </c>
      <c r="K31" s="83">
        <f t="shared" si="7"/>
        <v>0.93778521877958154</v>
      </c>
      <c r="L31" s="83">
        <f t="shared" si="7"/>
        <v>-0.6877718193715846</v>
      </c>
      <c r="M31" s="84">
        <f t="shared" si="7"/>
        <v>0.68442677501838944</v>
      </c>
    </row>
    <row r="32" spans="1:16" x14ac:dyDescent="0.2">
      <c r="C32" s="103" t="s">
        <v>31</v>
      </c>
      <c r="D32" s="83">
        <f t="shared" si="4"/>
        <v>0.45833333333333331</v>
      </c>
      <c r="E32" s="83">
        <f t="shared" si="4"/>
        <v>-0.35714285714285715</v>
      </c>
      <c r="F32" s="83">
        <f t="shared" si="4"/>
        <v>0.13333333333333333</v>
      </c>
      <c r="G32" s="84">
        <f t="shared" si="4"/>
        <v>5.8823529411764705E-2</v>
      </c>
      <c r="I32" s="103" t="s">
        <v>31</v>
      </c>
      <c r="J32" s="83">
        <f t="shared" ref="J32:M32" si="8">IFERROR((J13-I13)/I13,"-")</f>
        <v>0.32038065604280563</v>
      </c>
      <c r="K32" s="83">
        <f t="shared" si="8"/>
        <v>-0.32026032231955553</v>
      </c>
      <c r="L32" s="83">
        <f t="shared" si="8"/>
        <v>-4.130249888623385E-2</v>
      </c>
      <c r="M32" s="84">
        <f t="shared" si="8"/>
        <v>0.22880969279124</v>
      </c>
    </row>
    <row r="33" spans="3:13" x14ac:dyDescent="0.2">
      <c r="C33" s="103" t="s">
        <v>31</v>
      </c>
      <c r="D33" s="83">
        <f t="shared" si="4"/>
        <v>-0.11428571428571428</v>
      </c>
      <c r="E33" s="83">
        <f t="shared" si="4"/>
        <v>3.2258064516129031E-2</v>
      </c>
      <c r="F33" s="83">
        <f t="shared" si="4"/>
        <v>-4.6875E-2</v>
      </c>
      <c r="G33" s="84">
        <f t="shared" si="4"/>
        <v>-0.45901639344262296</v>
      </c>
      <c r="I33" s="103" t="s">
        <v>31</v>
      </c>
      <c r="J33" s="83">
        <f t="shared" ref="J33:M33" si="9">IFERROR((J14-I14)/I14,"-")</f>
        <v>-9.9124346011371378E-2</v>
      </c>
      <c r="K33" s="83">
        <f t="shared" si="9"/>
        <v>-9.9812357007935865E-2</v>
      </c>
      <c r="L33" s="83">
        <f t="shared" si="9"/>
        <v>-2.056786703601108E-2</v>
      </c>
      <c r="M33" s="84">
        <f t="shared" si="9"/>
        <v>-0.46555893374814394</v>
      </c>
    </row>
    <row r="34" spans="3:13" x14ac:dyDescent="0.2">
      <c r="C34" s="103" t="s">
        <v>31</v>
      </c>
      <c r="D34" s="83">
        <f t="shared" si="4"/>
        <v>-0.42857142857142855</v>
      </c>
      <c r="E34" s="83">
        <f t="shared" si="4"/>
        <v>0.1</v>
      </c>
      <c r="F34" s="83">
        <f t="shared" si="4"/>
        <v>-0.45454545454545453</v>
      </c>
      <c r="G34" s="84">
        <f t="shared" si="4"/>
        <v>-0.75</v>
      </c>
      <c r="I34" s="103" t="s">
        <v>31</v>
      </c>
      <c r="J34" s="83">
        <f t="shared" ref="J34:M34" si="10">IFERROR((J15-I15)/I15,"-")</f>
        <v>-0.26420800604864114</v>
      </c>
      <c r="K34" s="83">
        <f t="shared" si="10"/>
        <v>3.0541759433692982E-2</v>
      </c>
      <c r="L34" s="83">
        <f t="shared" si="10"/>
        <v>-0.44648792377575891</v>
      </c>
      <c r="M34" s="84">
        <f t="shared" si="10"/>
        <v>-0.77668801708033097</v>
      </c>
    </row>
    <row r="35" spans="3:13" x14ac:dyDescent="0.2">
      <c r="C35" s="103" t="s">
        <v>31</v>
      </c>
      <c r="D35" s="83">
        <f t="shared" si="4"/>
        <v>-0.31578947368421051</v>
      </c>
      <c r="E35" s="83">
        <f t="shared" si="4"/>
        <v>0.23076923076923078</v>
      </c>
      <c r="F35" s="83">
        <f t="shared" si="4"/>
        <v>-0.25</v>
      </c>
      <c r="G35" s="84">
        <f t="shared" si="4"/>
        <v>0.41666666666666669</v>
      </c>
      <c r="I35" s="103" t="s">
        <v>31</v>
      </c>
      <c r="J35" s="83">
        <f t="shared" ref="J35:M35" si="11">IFERROR((J16-I16)/I16,"-")</f>
        <v>-0.5582631036026392</v>
      </c>
      <c r="K35" s="83">
        <f t="shared" si="11"/>
        <v>0.62715897074374338</v>
      </c>
      <c r="L35" s="83">
        <f t="shared" si="11"/>
        <v>-0.37210939615488764</v>
      </c>
      <c r="M35" s="84">
        <f t="shared" si="11"/>
        <v>1.0745644298775228</v>
      </c>
    </row>
    <row r="36" spans="3:13" x14ac:dyDescent="0.2">
      <c r="C36" s="103" t="s">
        <v>31</v>
      </c>
      <c r="D36" s="83">
        <f t="shared" si="4"/>
        <v>-0.14285714285714285</v>
      </c>
      <c r="E36" s="83">
        <f t="shared" si="4"/>
        <v>0.29166666666666669</v>
      </c>
      <c r="F36" s="83">
        <f t="shared" si="4"/>
        <v>0.25806451612903225</v>
      </c>
      <c r="G36" s="84">
        <f t="shared" si="4"/>
        <v>-0.61538461538461542</v>
      </c>
      <c r="I36" s="103" t="s">
        <v>31</v>
      </c>
      <c r="J36" s="83">
        <f t="shared" ref="J36:M36" si="12">IFERROR((J17-I17)/I17,"-")</f>
        <v>-0.18731085170773887</v>
      </c>
      <c r="K36" s="83">
        <f t="shared" si="12"/>
        <v>0.30233408697965153</v>
      </c>
      <c r="L36" s="83">
        <f t="shared" si="12"/>
        <v>0.24999361740151652</v>
      </c>
      <c r="M36" s="84">
        <f t="shared" si="12"/>
        <v>-0.54725189436490262</v>
      </c>
    </row>
    <row r="37" spans="3:13" x14ac:dyDescent="0.2">
      <c r="C37" s="103" t="s">
        <v>31</v>
      </c>
      <c r="D37" s="83">
        <f t="shared" si="4"/>
        <v>-0.125</v>
      </c>
      <c r="E37" s="83">
        <f t="shared" si="4"/>
        <v>-0.7142857142857143</v>
      </c>
      <c r="F37" s="83">
        <f t="shared" si="4"/>
        <v>0.5</v>
      </c>
      <c r="G37" s="84">
        <f t="shared" si="4"/>
        <v>-0.66666666666666663</v>
      </c>
      <c r="I37" s="103" t="s">
        <v>31</v>
      </c>
      <c r="J37" s="83">
        <f t="shared" ref="J37:M37" si="13">IFERROR((J18-I18)/I18,"-")</f>
        <v>6.5720461007864411E-2</v>
      </c>
      <c r="K37" s="83">
        <f t="shared" si="13"/>
        <v>-0.81446309239541059</v>
      </c>
      <c r="L37" s="83">
        <f t="shared" si="13"/>
        <v>1.9758113900796082</v>
      </c>
      <c r="M37" s="84">
        <f t="shared" si="13"/>
        <v>-0.76681414411633575</v>
      </c>
    </row>
    <row r="38" spans="3:13" x14ac:dyDescent="0.2">
      <c r="C38" s="103" t="s">
        <v>31</v>
      </c>
      <c r="D38" s="83">
        <f t="shared" si="4"/>
        <v>2</v>
      </c>
      <c r="E38" s="83">
        <f t="shared" si="4"/>
        <v>-1</v>
      </c>
      <c r="F38" s="83" t="str">
        <f t="shared" si="4"/>
        <v>-</v>
      </c>
      <c r="G38" s="84">
        <f t="shared" si="4"/>
        <v>0</v>
      </c>
      <c r="I38" s="103" t="s">
        <v>31</v>
      </c>
      <c r="J38" s="83">
        <f t="shared" ref="J38:M38" si="14">IFERROR((J19-I19)/I19,"-")</f>
        <v>5.6594291290558676</v>
      </c>
      <c r="K38" s="83">
        <f t="shared" si="14"/>
        <v>-1</v>
      </c>
      <c r="L38" s="83" t="str">
        <f t="shared" si="14"/>
        <v>-</v>
      </c>
      <c r="M38" s="84">
        <f t="shared" si="14"/>
        <v>0.9351863878425769</v>
      </c>
    </row>
    <row r="39" spans="3:13" x14ac:dyDescent="0.2">
      <c r="C39" s="103" t="s">
        <v>31</v>
      </c>
      <c r="D39" s="83">
        <f t="shared" si="4"/>
        <v>0</v>
      </c>
      <c r="E39" s="83">
        <f t="shared" si="4"/>
        <v>1</v>
      </c>
      <c r="F39" s="83">
        <f t="shared" si="4"/>
        <v>-0.5</v>
      </c>
      <c r="G39" s="84">
        <f t="shared" si="4"/>
        <v>-1</v>
      </c>
      <c r="I39" s="103" t="s">
        <v>31</v>
      </c>
      <c r="J39" s="83">
        <f t="shared" ref="J39:M39" si="15">IFERROR((J20-I20)/I20,"-")</f>
        <v>10.01001001001001</v>
      </c>
      <c r="K39" s="83">
        <f t="shared" si="15"/>
        <v>1.0545504136739703</v>
      </c>
      <c r="L39" s="83">
        <f t="shared" si="15"/>
        <v>-0.53097619258341444</v>
      </c>
      <c r="M39" s="84">
        <f t="shared" si="15"/>
        <v>-1</v>
      </c>
    </row>
    <row r="40" spans="3:13" x14ac:dyDescent="0.2">
      <c r="C40" s="103" t="s">
        <v>31</v>
      </c>
      <c r="D40" s="83">
        <f t="shared" si="4"/>
        <v>0.44444444444444442</v>
      </c>
      <c r="E40" s="83">
        <f t="shared" si="4"/>
        <v>-0.30769230769230771</v>
      </c>
      <c r="F40" s="83">
        <f t="shared" si="4"/>
        <v>-0.1111111111111111</v>
      </c>
      <c r="G40" s="84">
        <f t="shared" si="4"/>
        <v>-0.875</v>
      </c>
      <c r="I40" s="103" t="s">
        <v>31</v>
      </c>
      <c r="J40" s="83">
        <f t="shared" ref="J40:M40" si="16">IFERROR((J21-I21)/I21,"-")</f>
        <v>4.63941633149378E-2</v>
      </c>
      <c r="K40" s="83">
        <f t="shared" si="16"/>
        <v>-0.26781085188164833</v>
      </c>
      <c r="L40" s="83">
        <f t="shared" si="16"/>
        <v>0.14662434379196679</v>
      </c>
      <c r="M40" s="84">
        <f t="shared" si="16"/>
        <v>-0.81910136286201018</v>
      </c>
    </row>
    <row r="41" spans="3:13" x14ac:dyDescent="0.2">
      <c r="C41" s="103" t="s">
        <v>31</v>
      </c>
      <c r="D41" s="83">
        <f t="shared" si="4"/>
        <v>0</v>
      </c>
      <c r="E41" s="83">
        <f t="shared" si="4"/>
        <v>1</v>
      </c>
      <c r="F41" s="83">
        <f t="shared" si="4"/>
        <v>-0.5</v>
      </c>
      <c r="G41" s="84">
        <f t="shared" si="4"/>
        <v>-1</v>
      </c>
      <c r="I41" s="103" t="s">
        <v>31</v>
      </c>
      <c r="J41" s="83">
        <f t="shared" ref="J41:M41" si="17">IFERROR((J22-I22)/I22,"-")</f>
        <v>-0.82734794072188378</v>
      </c>
      <c r="K41" s="83">
        <f t="shared" si="17"/>
        <v>3.7382833070036861</v>
      </c>
      <c r="L41" s="83">
        <f t="shared" si="17"/>
        <v>-0.78895310068904201</v>
      </c>
      <c r="M41" s="84">
        <f t="shared" si="17"/>
        <v>-1</v>
      </c>
    </row>
    <row r="42" spans="3:13" x14ac:dyDescent="0.2">
      <c r="C42" s="103" t="s">
        <v>31</v>
      </c>
      <c r="D42" s="83" t="str">
        <f t="shared" si="4"/>
        <v>-</v>
      </c>
      <c r="E42" s="83" t="str">
        <f t="shared" si="4"/>
        <v>-</v>
      </c>
      <c r="F42" s="83">
        <f t="shared" si="4"/>
        <v>3</v>
      </c>
      <c r="G42" s="84">
        <f t="shared" si="4"/>
        <v>-1</v>
      </c>
      <c r="I42" s="103" t="s">
        <v>31</v>
      </c>
      <c r="J42" s="83" t="str">
        <f t="shared" ref="J42:M42" si="18">IFERROR((J23-I23)/I23,"-")</f>
        <v>-</v>
      </c>
      <c r="K42" s="83" t="str">
        <f t="shared" si="18"/>
        <v>-</v>
      </c>
      <c r="L42" s="83">
        <f t="shared" si="18"/>
        <v>21.24929859719439</v>
      </c>
      <c r="M42" s="84">
        <f t="shared" si="18"/>
        <v>-1</v>
      </c>
    </row>
    <row r="43" spans="3:13" ht="17" thickBot="1" x14ac:dyDescent="0.25">
      <c r="C43" s="104" t="s">
        <v>31</v>
      </c>
      <c r="D43" s="86">
        <f t="shared" si="4"/>
        <v>-1</v>
      </c>
      <c r="E43" s="86" t="str">
        <f t="shared" si="4"/>
        <v>-</v>
      </c>
      <c r="F43" s="86">
        <f t="shared" si="4"/>
        <v>0</v>
      </c>
      <c r="G43" s="87">
        <f t="shared" si="4"/>
        <v>0</v>
      </c>
      <c r="I43" s="104" t="s">
        <v>31</v>
      </c>
      <c r="J43" s="86">
        <f t="shared" ref="J43:M43" si="19">IFERROR((J24-I24)/I24,"-")</f>
        <v>-1</v>
      </c>
      <c r="K43" s="86" t="str">
        <f t="shared" si="19"/>
        <v>-</v>
      </c>
      <c r="L43" s="86">
        <f t="shared" si="19"/>
        <v>0.38113387327298714</v>
      </c>
      <c r="M43" s="87">
        <f t="shared" si="19"/>
        <v>-0.82787167988961707</v>
      </c>
    </row>
    <row r="44" spans="3:13" ht="17" thickBot="1" x14ac:dyDescent="0.25">
      <c r="C44" s="23" t="s">
        <v>31</v>
      </c>
      <c r="D44" s="24">
        <f>IFERROR((D25-C25)/C25,"-")</f>
        <v>-8.0512351326623974E-2</v>
      </c>
      <c r="E44" s="24">
        <f t="shared" ref="E44:G44" si="20">IFERROR((E25-D25)/D25,"-")</f>
        <v>-0.16318407960199005</v>
      </c>
      <c r="F44" s="24">
        <f t="shared" si="20"/>
        <v>1.5457788347205707E-2</v>
      </c>
      <c r="G44" s="25">
        <f t="shared" si="20"/>
        <v>-0.117096018735363</v>
      </c>
      <c r="I44" s="20" t="s">
        <v>31</v>
      </c>
      <c r="J44" s="18">
        <f>IFERROR((J25-I25)/I25,"-")</f>
        <v>-1.1402125680068749E-2</v>
      </c>
      <c r="K44" s="18">
        <f t="shared" ref="K44:M44" si="21">IFERROR((K25-J25)/J25,"-")</f>
        <v>-0.20904837139411137</v>
      </c>
      <c r="L44" s="18">
        <f t="shared" si="21"/>
        <v>1.1614242669036602E-2</v>
      </c>
      <c r="M44" s="19">
        <f t="shared" si="21"/>
        <v>0.15178754512078918</v>
      </c>
    </row>
  </sheetData>
  <mergeCells count="2">
    <mergeCell ref="B7:G7"/>
    <mergeCell ref="H7:M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D18E-0FF7-4146-8270-76A79DA7400C}">
  <dimension ref="A1:P30"/>
  <sheetViews>
    <sheetView topLeftCell="A6" workbookViewId="0">
      <selection activeCell="A12" sqref="A12"/>
    </sheetView>
  </sheetViews>
  <sheetFormatPr baseColWidth="10" defaultColWidth="15" defaultRowHeight="16" x14ac:dyDescent="0.2"/>
  <cols>
    <col min="1" max="1" width="22.33203125" style="39" bestFit="1" customWidth="1"/>
    <col min="2" max="2" width="29.5" style="39" bestFit="1" customWidth="1"/>
    <col min="3" max="3" width="7.6640625" style="39" bestFit="1" customWidth="1"/>
    <col min="4" max="7" width="15.1640625" style="39" bestFit="1" customWidth="1"/>
    <col min="8" max="8" width="13.83203125" style="39" bestFit="1" customWidth="1"/>
    <col min="9" max="9" width="13.6640625" style="39" bestFit="1" customWidth="1"/>
    <col min="10" max="13" width="15.33203125" style="39" bestFit="1" customWidth="1"/>
    <col min="14" max="14" width="31" style="39" customWidth="1"/>
    <col min="15" max="15" width="17.83203125" style="39" bestFit="1" customWidth="1"/>
    <col min="16" max="16" width="15.6640625" style="39" bestFit="1" customWidth="1"/>
    <col min="17" max="16384" width="15" style="39"/>
  </cols>
  <sheetData>
    <row r="1" spans="1:16" x14ac:dyDescent="0.2">
      <c r="A1" s="105"/>
      <c r="B1" s="105"/>
    </row>
    <row r="2" spans="1:16" x14ac:dyDescent="0.2">
      <c r="A2" s="105"/>
      <c r="B2" s="106"/>
    </row>
    <row r="3" spans="1:16" ht="102" x14ac:dyDescent="0.2">
      <c r="A3" s="107" t="s">
        <v>26</v>
      </c>
      <c r="B3" s="42" t="s">
        <v>1</v>
      </c>
    </row>
    <row r="4" spans="1:16" ht="17" x14ac:dyDescent="0.2">
      <c r="A4" s="107" t="s">
        <v>65</v>
      </c>
      <c r="B4" s="42" t="s">
        <v>7</v>
      </c>
    </row>
    <row r="6" spans="1:16" ht="17" thickBot="1" x14ac:dyDescent="0.25">
      <c r="B6" s="43"/>
    </row>
    <row r="7" spans="1:16" ht="17" thickBot="1" x14ac:dyDescent="0.25">
      <c r="B7" s="134" t="s">
        <v>22</v>
      </c>
      <c r="C7" s="135"/>
      <c r="D7" s="135"/>
      <c r="E7" s="135"/>
      <c r="F7" s="135"/>
      <c r="G7" s="136"/>
      <c r="H7" s="137" t="s">
        <v>24</v>
      </c>
      <c r="I7" s="135"/>
      <c r="J7" s="135"/>
      <c r="K7" s="135"/>
      <c r="L7" s="135"/>
      <c r="M7" s="138"/>
      <c r="N7" s="44"/>
    </row>
    <row r="8" spans="1:16" ht="17" thickBot="1" x14ac:dyDescent="0.25">
      <c r="A8" s="46" t="s">
        <v>66</v>
      </c>
      <c r="B8" s="2" t="s">
        <v>23</v>
      </c>
      <c r="C8" s="47">
        <v>45658</v>
      </c>
      <c r="D8" s="48">
        <v>45689</v>
      </c>
      <c r="E8" s="48">
        <v>45717</v>
      </c>
      <c r="F8" s="48">
        <v>45748</v>
      </c>
      <c r="G8" s="49">
        <v>45778</v>
      </c>
      <c r="H8" s="2" t="s">
        <v>25</v>
      </c>
      <c r="I8" s="47">
        <v>45658</v>
      </c>
      <c r="J8" s="48">
        <v>45689</v>
      </c>
      <c r="K8" s="48">
        <v>45717</v>
      </c>
      <c r="L8" s="48">
        <v>45748</v>
      </c>
      <c r="M8" s="50">
        <v>45778</v>
      </c>
      <c r="N8" s="51"/>
      <c r="O8" s="2" t="s">
        <v>27</v>
      </c>
      <c r="P8" s="22" t="s">
        <v>28</v>
      </c>
    </row>
    <row r="9" spans="1:16" x14ac:dyDescent="0.2">
      <c r="A9" s="53" t="s">
        <v>99</v>
      </c>
      <c r="B9" s="3">
        <v>681</v>
      </c>
      <c r="C9" s="54">
        <v>135</v>
      </c>
      <c r="D9" s="55">
        <v>168</v>
      </c>
      <c r="E9" s="55">
        <v>144</v>
      </c>
      <c r="F9" s="55">
        <v>124</v>
      </c>
      <c r="G9" s="56">
        <v>110</v>
      </c>
      <c r="H9" s="6">
        <v>67707863</v>
      </c>
      <c r="I9" s="57">
        <v>11801356</v>
      </c>
      <c r="J9" s="58">
        <v>17692684</v>
      </c>
      <c r="K9" s="58">
        <v>14828236</v>
      </c>
      <c r="L9" s="58">
        <v>11586855</v>
      </c>
      <c r="M9" s="59">
        <v>11798732</v>
      </c>
      <c r="N9" s="121"/>
      <c r="O9" s="122">
        <f>B9/$B$18</f>
        <v>0.18626914660831509</v>
      </c>
      <c r="P9" s="123">
        <f>H9/$H$18</f>
        <v>0.39505783100430608</v>
      </c>
    </row>
    <row r="10" spans="1:16" x14ac:dyDescent="0.2">
      <c r="A10" s="63" t="s">
        <v>98</v>
      </c>
      <c r="B10" s="4">
        <v>570</v>
      </c>
      <c r="C10" s="64">
        <v>92</v>
      </c>
      <c r="D10" s="65">
        <v>113</v>
      </c>
      <c r="E10" s="65">
        <v>129</v>
      </c>
      <c r="F10" s="65">
        <v>116</v>
      </c>
      <c r="G10" s="66">
        <v>120</v>
      </c>
      <c r="H10" s="7">
        <v>48444475</v>
      </c>
      <c r="I10" s="67">
        <v>7839382</v>
      </c>
      <c r="J10" s="68">
        <v>9466244</v>
      </c>
      <c r="K10" s="68">
        <v>11498389</v>
      </c>
      <c r="L10" s="68">
        <v>10019468</v>
      </c>
      <c r="M10" s="69">
        <v>9620992</v>
      </c>
      <c r="N10" s="121"/>
      <c r="O10" s="124">
        <f t="shared" ref="O10:O18" si="0">B10/$B$18</f>
        <v>0.15590809628008753</v>
      </c>
      <c r="P10" s="125">
        <f t="shared" ref="P10:P18" si="1">H10/$H$18</f>
        <v>0.28266095501555455</v>
      </c>
    </row>
    <row r="11" spans="1:16" x14ac:dyDescent="0.2">
      <c r="A11" s="63" t="s">
        <v>97</v>
      </c>
      <c r="B11" s="4">
        <v>1267</v>
      </c>
      <c r="C11" s="64">
        <v>256</v>
      </c>
      <c r="D11" s="65">
        <v>311</v>
      </c>
      <c r="E11" s="65">
        <v>269</v>
      </c>
      <c r="F11" s="65">
        <v>270</v>
      </c>
      <c r="G11" s="66">
        <v>161</v>
      </c>
      <c r="H11" s="7">
        <v>30978909</v>
      </c>
      <c r="I11" s="67">
        <v>6804771</v>
      </c>
      <c r="J11" s="68">
        <v>7577061</v>
      </c>
      <c r="K11" s="68">
        <v>6126127</v>
      </c>
      <c r="L11" s="68">
        <v>6100488</v>
      </c>
      <c r="M11" s="69">
        <v>4370462</v>
      </c>
      <c r="N11" s="121"/>
      <c r="O11" s="124">
        <f t="shared" si="0"/>
        <v>0.34655361050328226</v>
      </c>
      <c r="P11" s="125">
        <f t="shared" si="1"/>
        <v>0.18075390440870623</v>
      </c>
    </row>
    <row r="12" spans="1:16" x14ac:dyDescent="0.2">
      <c r="A12" s="63" t="s">
        <v>96</v>
      </c>
      <c r="B12" s="4">
        <v>618</v>
      </c>
      <c r="C12" s="64">
        <v>160</v>
      </c>
      <c r="D12" s="65">
        <v>133</v>
      </c>
      <c r="E12" s="65">
        <v>135</v>
      </c>
      <c r="F12" s="65">
        <v>130</v>
      </c>
      <c r="G12" s="66">
        <v>60</v>
      </c>
      <c r="H12" s="7">
        <v>9287968</v>
      </c>
      <c r="I12" s="67">
        <v>2508151</v>
      </c>
      <c r="J12" s="68">
        <v>1949031</v>
      </c>
      <c r="K12" s="68">
        <v>1959752</v>
      </c>
      <c r="L12" s="68">
        <v>1776934</v>
      </c>
      <c r="M12" s="69">
        <v>1094100</v>
      </c>
      <c r="N12" s="121"/>
      <c r="O12" s="124">
        <f t="shared" si="0"/>
        <v>0.16903719912472648</v>
      </c>
      <c r="P12" s="125">
        <f t="shared" si="1"/>
        <v>5.4192885876746734E-2</v>
      </c>
    </row>
    <row r="13" spans="1:16" x14ac:dyDescent="0.2">
      <c r="A13" s="63" t="s">
        <v>95</v>
      </c>
      <c r="B13" s="4">
        <v>352</v>
      </c>
      <c r="C13" s="64">
        <v>51</v>
      </c>
      <c r="D13" s="65">
        <v>94</v>
      </c>
      <c r="E13" s="65">
        <v>49</v>
      </c>
      <c r="F13" s="65">
        <v>90</v>
      </c>
      <c r="G13" s="66">
        <v>68</v>
      </c>
      <c r="H13" s="7">
        <v>9057730</v>
      </c>
      <c r="I13" s="67">
        <v>1523310</v>
      </c>
      <c r="J13" s="68">
        <v>2568980</v>
      </c>
      <c r="K13" s="68">
        <v>1329170</v>
      </c>
      <c r="L13" s="68">
        <v>1877130</v>
      </c>
      <c r="M13" s="69">
        <v>1759140</v>
      </c>
      <c r="N13" s="121"/>
      <c r="O13" s="124">
        <f t="shared" si="0"/>
        <v>9.6280087527352301E-2</v>
      </c>
      <c r="P13" s="125">
        <f t="shared" si="1"/>
        <v>5.2849506823493063E-2</v>
      </c>
    </row>
    <row r="14" spans="1:16" x14ac:dyDescent="0.2">
      <c r="A14" s="63" t="s">
        <v>94</v>
      </c>
      <c r="B14" s="4">
        <v>61</v>
      </c>
      <c r="C14" s="64">
        <v>11</v>
      </c>
      <c r="D14" s="65">
        <v>20</v>
      </c>
      <c r="E14" s="65">
        <v>11</v>
      </c>
      <c r="F14" s="65">
        <v>6</v>
      </c>
      <c r="G14" s="66">
        <v>13</v>
      </c>
      <c r="H14" s="7">
        <v>2266231</v>
      </c>
      <c r="I14" s="67">
        <v>355890</v>
      </c>
      <c r="J14" s="68">
        <v>621440</v>
      </c>
      <c r="K14" s="68">
        <v>403841</v>
      </c>
      <c r="L14" s="68">
        <v>360744</v>
      </c>
      <c r="M14" s="69">
        <v>524316</v>
      </c>
      <c r="N14" s="121"/>
      <c r="O14" s="124">
        <f t="shared" si="0"/>
        <v>1.6684901531728667E-2</v>
      </c>
      <c r="P14" s="125">
        <f t="shared" si="1"/>
        <v>1.3222870487209434E-2</v>
      </c>
    </row>
    <row r="15" spans="1:16" x14ac:dyDescent="0.2">
      <c r="A15" s="63" t="s">
        <v>93</v>
      </c>
      <c r="B15" s="4">
        <v>31</v>
      </c>
      <c r="C15" s="64">
        <v>5</v>
      </c>
      <c r="D15" s="65">
        <v>2</v>
      </c>
      <c r="E15" s="65">
        <v>4</v>
      </c>
      <c r="F15" s="65">
        <v>15</v>
      </c>
      <c r="G15" s="66">
        <v>5</v>
      </c>
      <c r="H15" s="7">
        <v>1838741</v>
      </c>
      <c r="I15" s="67">
        <v>657101</v>
      </c>
      <c r="J15" s="68">
        <v>179980</v>
      </c>
      <c r="K15" s="68">
        <v>354161</v>
      </c>
      <c r="L15" s="68">
        <v>455549</v>
      </c>
      <c r="M15" s="69">
        <v>191950</v>
      </c>
      <c r="N15" s="121"/>
      <c r="O15" s="124">
        <f t="shared" si="0"/>
        <v>8.479212253829322E-3</v>
      </c>
      <c r="P15" s="125">
        <f t="shared" si="1"/>
        <v>1.0728577140866028E-2</v>
      </c>
    </row>
    <row r="16" spans="1:16" x14ac:dyDescent="0.2">
      <c r="A16" s="63" t="s">
        <v>19</v>
      </c>
      <c r="B16" s="4">
        <v>71</v>
      </c>
      <c r="C16" s="64">
        <v>24</v>
      </c>
      <c r="D16" s="65">
        <v>11</v>
      </c>
      <c r="E16" s="65">
        <v>13</v>
      </c>
      <c r="F16" s="65">
        <v>16</v>
      </c>
      <c r="G16" s="66">
        <v>7</v>
      </c>
      <c r="H16" s="7">
        <v>1572352</v>
      </c>
      <c r="I16" s="67">
        <v>364760</v>
      </c>
      <c r="J16" s="68">
        <v>220513</v>
      </c>
      <c r="K16" s="68">
        <v>378418</v>
      </c>
      <c r="L16" s="68">
        <v>389731</v>
      </c>
      <c r="M16" s="69">
        <v>218930</v>
      </c>
      <c r="N16" s="121"/>
      <c r="O16" s="124">
        <f t="shared" si="0"/>
        <v>1.9420131291028448E-2</v>
      </c>
      <c r="P16" s="125">
        <f t="shared" si="1"/>
        <v>9.1742663728034465E-3</v>
      </c>
    </row>
    <row r="17" spans="1:16" ht="17" thickBot="1" x14ac:dyDescent="0.25">
      <c r="A17" s="71" t="s">
        <v>92</v>
      </c>
      <c r="B17" s="5">
        <v>5</v>
      </c>
      <c r="C17" s="72">
        <v>2</v>
      </c>
      <c r="D17" s="96">
        <v>2</v>
      </c>
      <c r="E17" s="73"/>
      <c r="F17" s="96">
        <v>1</v>
      </c>
      <c r="G17" s="73"/>
      <c r="H17" s="8">
        <v>232950</v>
      </c>
      <c r="I17" s="74">
        <v>75980</v>
      </c>
      <c r="J17" s="98">
        <v>120980</v>
      </c>
      <c r="K17" s="75"/>
      <c r="L17" s="98">
        <v>35990</v>
      </c>
      <c r="M17" s="76"/>
      <c r="N17" s="121"/>
      <c r="O17" s="124">
        <f t="shared" si="0"/>
        <v>1.3676148796498905E-3</v>
      </c>
      <c r="P17" s="125">
        <f t="shared" si="1"/>
        <v>1.3592028703143845E-3</v>
      </c>
    </row>
    <row r="18" spans="1:16" ht="17" thickBot="1" x14ac:dyDescent="0.25">
      <c r="A18" s="1" t="s">
        <v>20</v>
      </c>
      <c r="B18" s="13">
        <v>3656</v>
      </c>
      <c r="C18" s="14">
        <v>736</v>
      </c>
      <c r="D18" s="15">
        <v>854</v>
      </c>
      <c r="E18" s="15">
        <v>754</v>
      </c>
      <c r="F18" s="15">
        <v>768</v>
      </c>
      <c r="G18" s="16">
        <v>544</v>
      </c>
      <c r="H18" s="9">
        <v>171387219</v>
      </c>
      <c r="I18" s="10">
        <v>31930701</v>
      </c>
      <c r="J18" s="11">
        <v>40396913</v>
      </c>
      <c r="K18" s="11">
        <v>36878094</v>
      </c>
      <c r="L18" s="11">
        <v>32602889</v>
      </c>
      <c r="M18" s="12">
        <v>29578622</v>
      </c>
      <c r="N18" s="121"/>
      <c r="O18" s="126">
        <f t="shared" si="0"/>
        <v>1</v>
      </c>
      <c r="P18" s="127">
        <f t="shared" si="1"/>
        <v>1</v>
      </c>
    </row>
    <row r="19" spans="1:16" ht="17" thickBot="1" x14ac:dyDescent="0.25"/>
    <row r="20" spans="1:16" ht="17" thickBot="1" x14ac:dyDescent="0.25">
      <c r="B20" s="128" t="s">
        <v>30</v>
      </c>
      <c r="C20" s="129"/>
      <c r="D20" s="130"/>
      <c r="E20" s="130"/>
      <c r="F20" s="130"/>
      <c r="G20" s="130"/>
      <c r="H20" s="131"/>
      <c r="I20" s="130"/>
      <c r="J20" s="130"/>
      <c r="K20" s="130"/>
      <c r="L20" s="130"/>
      <c r="M20" s="130"/>
    </row>
    <row r="21" spans="1:16" x14ac:dyDescent="0.2">
      <c r="B21" s="132"/>
      <c r="C21" s="29" t="s">
        <v>31</v>
      </c>
      <c r="D21" s="30">
        <f>IFERROR((D9-C9)/C9,"-")</f>
        <v>0.24444444444444444</v>
      </c>
      <c r="E21" s="30">
        <f t="shared" ref="E21:G21" si="2">IFERROR((E9-D9)/D9,"-")</f>
        <v>-0.14285714285714285</v>
      </c>
      <c r="F21" s="30">
        <f t="shared" si="2"/>
        <v>-0.1388888888888889</v>
      </c>
      <c r="G21" s="31">
        <f t="shared" si="2"/>
        <v>-0.11290322580645161</v>
      </c>
      <c r="H21" s="60"/>
      <c r="I21" s="29" t="s">
        <v>31</v>
      </c>
      <c r="J21" s="30">
        <f>IFERROR((J9-I9)/I9,"-")</f>
        <v>0.49920771816391268</v>
      </c>
      <c r="K21" s="30">
        <f t="shared" ref="K21:M21" si="3">IFERROR((K9-J9)/J9,"-")</f>
        <v>-0.16190013906312914</v>
      </c>
      <c r="L21" s="30">
        <f t="shared" si="3"/>
        <v>-0.21859518556354243</v>
      </c>
      <c r="M21" s="31">
        <f t="shared" si="3"/>
        <v>1.8285980104178399E-2</v>
      </c>
    </row>
    <row r="22" spans="1:16" x14ac:dyDescent="0.2">
      <c r="B22" s="133"/>
      <c r="C22" s="32" t="s">
        <v>31</v>
      </c>
      <c r="D22" s="33">
        <f t="shared" ref="D22:G30" si="4">IFERROR((D10-C10)/C10,"-")</f>
        <v>0.22826086956521738</v>
      </c>
      <c r="E22" s="33">
        <f t="shared" si="4"/>
        <v>0.1415929203539823</v>
      </c>
      <c r="F22" s="33">
        <f t="shared" si="4"/>
        <v>-0.10077519379844961</v>
      </c>
      <c r="G22" s="34">
        <f t="shared" si="4"/>
        <v>3.4482758620689655E-2</v>
      </c>
      <c r="H22" s="60"/>
      <c r="I22" s="32" t="s">
        <v>31</v>
      </c>
      <c r="J22" s="33">
        <f t="shared" ref="J22:M22" si="5">IFERROR((J10-I10)/I10,"-")</f>
        <v>0.20752426658121775</v>
      </c>
      <c r="K22" s="33">
        <f t="shared" si="5"/>
        <v>0.21467278891184297</v>
      </c>
      <c r="L22" s="33">
        <f t="shared" si="5"/>
        <v>-0.1286198440494577</v>
      </c>
      <c r="M22" s="34">
        <f t="shared" si="5"/>
        <v>-3.9770175422487501E-2</v>
      </c>
    </row>
    <row r="23" spans="1:16" x14ac:dyDescent="0.2">
      <c r="B23" s="133"/>
      <c r="C23" s="32" t="s">
        <v>31</v>
      </c>
      <c r="D23" s="33">
        <f t="shared" si="4"/>
        <v>0.21484375</v>
      </c>
      <c r="E23" s="33">
        <f t="shared" si="4"/>
        <v>-0.13504823151125403</v>
      </c>
      <c r="F23" s="33">
        <f t="shared" si="4"/>
        <v>3.7174721189591076E-3</v>
      </c>
      <c r="G23" s="34">
        <f t="shared" si="4"/>
        <v>-0.40370370370370373</v>
      </c>
      <c r="H23" s="60"/>
      <c r="I23" s="32" t="s">
        <v>31</v>
      </c>
      <c r="J23" s="33">
        <f t="shared" ref="J23:M23" si="6">IFERROR((J11-I11)/I11,"-")</f>
        <v>0.11349243053146094</v>
      </c>
      <c r="K23" s="33">
        <f t="shared" si="6"/>
        <v>-0.19149034170372919</v>
      </c>
      <c r="L23" s="33">
        <f t="shared" si="6"/>
        <v>-4.1851891088774363E-3</v>
      </c>
      <c r="M23" s="34">
        <f t="shared" si="6"/>
        <v>-0.28358813262152144</v>
      </c>
    </row>
    <row r="24" spans="1:16" x14ac:dyDescent="0.2">
      <c r="B24" s="133"/>
      <c r="C24" s="32" t="s">
        <v>31</v>
      </c>
      <c r="D24" s="33">
        <f t="shared" si="4"/>
        <v>-0.16875000000000001</v>
      </c>
      <c r="E24" s="33">
        <f t="shared" si="4"/>
        <v>1.5037593984962405E-2</v>
      </c>
      <c r="F24" s="33">
        <f t="shared" si="4"/>
        <v>-3.7037037037037035E-2</v>
      </c>
      <c r="G24" s="34">
        <f t="shared" si="4"/>
        <v>-0.53846153846153844</v>
      </c>
      <c r="H24" s="60"/>
      <c r="I24" s="32" t="s">
        <v>31</v>
      </c>
      <c r="J24" s="33">
        <f t="shared" ref="J24:M24" si="7">IFERROR((J12-I12)/I12,"-")</f>
        <v>-0.22292118775942915</v>
      </c>
      <c r="K24" s="33">
        <f t="shared" si="7"/>
        <v>5.5006821338398418E-3</v>
      </c>
      <c r="L24" s="33">
        <f t="shared" si="7"/>
        <v>-9.328629336773224E-2</v>
      </c>
      <c r="M24" s="34">
        <f t="shared" si="7"/>
        <v>-0.38427651223962173</v>
      </c>
    </row>
    <row r="25" spans="1:16" x14ac:dyDescent="0.2">
      <c r="B25" s="133"/>
      <c r="C25" s="32" t="s">
        <v>31</v>
      </c>
      <c r="D25" s="33">
        <f t="shared" si="4"/>
        <v>0.84313725490196079</v>
      </c>
      <c r="E25" s="33">
        <f t="shared" si="4"/>
        <v>-0.47872340425531917</v>
      </c>
      <c r="F25" s="33">
        <f t="shared" si="4"/>
        <v>0.83673469387755106</v>
      </c>
      <c r="G25" s="34">
        <f t="shared" si="4"/>
        <v>-0.24444444444444444</v>
      </c>
      <c r="H25" s="60"/>
      <c r="I25" s="32" t="s">
        <v>31</v>
      </c>
      <c r="J25" s="33">
        <f t="shared" ref="J25:M25" si="8">IFERROR((J13-I13)/I13,"-")</f>
        <v>0.68644596306726802</v>
      </c>
      <c r="K25" s="33">
        <f t="shared" si="8"/>
        <v>-0.48260788328441639</v>
      </c>
      <c r="L25" s="33">
        <f t="shared" si="8"/>
        <v>0.41225727333599166</v>
      </c>
      <c r="M25" s="34">
        <f t="shared" si="8"/>
        <v>-6.2856594908184307E-2</v>
      </c>
    </row>
    <row r="26" spans="1:16" x14ac:dyDescent="0.2">
      <c r="B26" s="133"/>
      <c r="C26" s="32" t="s">
        <v>31</v>
      </c>
      <c r="D26" s="33">
        <f t="shared" si="4"/>
        <v>0.81818181818181823</v>
      </c>
      <c r="E26" s="33">
        <f t="shared" si="4"/>
        <v>-0.45</v>
      </c>
      <c r="F26" s="33">
        <f t="shared" si="4"/>
        <v>-0.45454545454545453</v>
      </c>
      <c r="G26" s="34">
        <f t="shared" si="4"/>
        <v>1.1666666666666667</v>
      </c>
      <c r="H26" s="60"/>
      <c r="I26" s="32" t="s">
        <v>31</v>
      </c>
      <c r="J26" s="33">
        <f t="shared" ref="J26:M26" si="9">IFERROR((J14-I14)/I14,"-")</f>
        <v>0.74615752058220242</v>
      </c>
      <c r="K26" s="33">
        <f t="shared" si="9"/>
        <v>-0.35015287075180229</v>
      </c>
      <c r="L26" s="33">
        <f t="shared" si="9"/>
        <v>-0.10671774287405192</v>
      </c>
      <c r="M26" s="34">
        <f t="shared" si="9"/>
        <v>0.45342957887033464</v>
      </c>
    </row>
    <row r="27" spans="1:16" x14ac:dyDescent="0.2">
      <c r="B27" s="133"/>
      <c r="C27" s="32" t="s">
        <v>31</v>
      </c>
      <c r="D27" s="33">
        <f t="shared" si="4"/>
        <v>-0.6</v>
      </c>
      <c r="E27" s="33">
        <f t="shared" si="4"/>
        <v>1</v>
      </c>
      <c r="F27" s="33">
        <f t="shared" si="4"/>
        <v>2.75</v>
      </c>
      <c r="G27" s="34">
        <f t="shared" si="4"/>
        <v>-0.66666666666666663</v>
      </c>
      <c r="H27" s="60"/>
      <c r="I27" s="32" t="s">
        <v>31</v>
      </c>
      <c r="J27" s="33">
        <f t="shared" ref="J27:M27" si="10">IFERROR((J15-I15)/I15,"-")</f>
        <v>-0.72609994506171804</v>
      </c>
      <c r="K27" s="33">
        <f t="shared" si="10"/>
        <v>0.96777975330592292</v>
      </c>
      <c r="L27" s="33">
        <f t="shared" si="10"/>
        <v>0.28627658042528681</v>
      </c>
      <c r="M27" s="34">
        <f t="shared" si="10"/>
        <v>-0.57864027799424433</v>
      </c>
    </row>
    <row r="28" spans="1:16" x14ac:dyDescent="0.2">
      <c r="B28" s="133"/>
      <c r="C28" s="32" t="s">
        <v>31</v>
      </c>
      <c r="D28" s="33">
        <f t="shared" si="4"/>
        <v>-0.54166666666666663</v>
      </c>
      <c r="E28" s="33">
        <f t="shared" si="4"/>
        <v>0.18181818181818182</v>
      </c>
      <c r="F28" s="33">
        <f t="shared" si="4"/>
        <v>0.23076923076923078</v>
      </c>
      <c r="G28" s="34">
        <f t="shared" si="4"/>
        <v>-0.5625</v>
      </c>
      <c r="H28" s="60"/>
      <c r="I28" s="32" t="s">
        <v>31</v>
      </c>
      <c r="J28" s="33">
        <f t="shared" ref="J28:M28" si="11">IFERROR((J16-I16)/I16,"-")</f>
        <v>-0.39545728698322186</v>
      </c>
      <c r="K28" s="33">
        <f t="shared" si="11"/>
        <v>0.71608023109748631</v>
      </c>
      <c r="L28" s="33">
        <f t="shared" si="11"/>
        <v>2.989551236991898E-2</v>
      </c>
      <c r="M28" s="34">
        <f t="shared" si="11"/>
        <v>-0.4382535646381735</v>
      </c>
    </row>
    <row r="29" spans="1:16" ht="17" thickBot="1" x14ac:dyDescent="0.25">
      <c r="B29" s="133"/>
      <c r="C29" s="35" t="s">
        <v>31</v>
      </c>
      <c r="D29" s="36">
        <f t="shared" si="4"/>
        <v>0</v>
      </c>
      <c r="E29" s="36">
        <f t="shared" si="4"/>
        <v>-1</v>
      </c>
      <c r="F29" s="36" t="str">
        <f t="shared" si="4"/>
        <v>-</v>
      </c>
      <c r="G29" s="37">
        <f t="shared" si="4"/>
        <v>-1</v>
      </c>
      <c r="H29" s="60"/>
      <c r="I29" s="35" t="s">
        <v>31</v>
      </c>
      <c r="J29" s="36">
        <f t="shared" ref="J29:M29" si="12">IFERROR((J17-I17)/I17,"-")</f>
        <v>0.59226112134772313</v>
      </c>
      <c r="K29" s="36">
        <f t="shared" si="12"/>
        <v>-1</v>
      </c>
      <c r="L29" s="36" t="str">
        <f t="shared" si="12"/>
        <v>-</v>
      </c>
      <c r="M29" s="37">
        <f t="shared" si="12"/>
        <v>-1</v>
      </c>
    </row>
    <row r="30" spans="1:16" ht="17" thickBot="1" x14ac:dyDescent="0.25">
      <c r="B30" s="133"/>
      <c r="C30" s="26" t="s">
        <v>31</v>
      </c>
      <c r="D30" s="27">
        <f t="shared" si="4"/>
        <v>0.16032608695652173</v>
      </c>
      <c r="E30" s="27">
        <f t="shared" si="4"/>
        <v>-0.117096018735363</v>
      </c>
      <c r="F30" s="27">
        <f t="shared" si="4"/>
        <v>1.8567639257294429E-2</v>
      </c>
      <c r="G30" s="28">
        <f t="shared" si="4"/>
        <v>-0.29166666666666669</v>
      </c>
      <c r="H30" s="60"/>
      <c r="I30" s="26" t="s">
        <v>31</v>
      </c>
      <c r="J30" s="27">
        <f t="shared" ref="J30:M30" si="13">IFERROR((J18-I18)/I18,"-")</f>
        <v>0.2651433177116907</v>
      </c>
      <c r="K30" s="27">
        <f t="shared" si="13"/>
        <v>-8.7106136055495137E-2</v>
      </c>
      <c r="L30" s="27">
        <f t="shared" si="13"/>
        <v>-0.11592803576019954</v>
      </c>
      <c r="M30" s="28">
        <f t="shared" si="13"/>
        <v>-9.2760705960750908E-2</v>
      </c>
    </row>
  </sheetData>
  <mergeCells count="2">
    <mergeCell ref="B7:G7"/>
    <mergeCell ref="H7:M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41C5-9A84-1741-B751-88CA7AAD5021}">
  <dimension ref="A1:Q56"/>
  <sheetViews>
    <sheetView topLeftCell="A3" zoomScaleNormal="100" workbookViewId="0">
      <selection activeCell="E6" sqref="E6"/>
    </sheetView>
  </sheetViews>
  <sheetFormatPr baseColWidth="10" defaultColWidth="15" defaultRowHeight="16" x14ac:dyDescent="0.2"/>
  <cols>
    <col min="1" max="1" width="25.33203125" style="140" bestFit="1" customWidth="1"/>
    <col min="2" max="2" width="29.5" style="140" bestFit="1" customWidth="1"/>
    <col min="3" max="3" width="7.6640625" style="140" bestFit="1" customWidth="1"/>
    <col min="4" max="7" width="8.83203125" style="140" bestFit="1" customWidth="1"/>
    <col min="8" max="8" width="13.83203125" style="140" bestFit="1" customWidth="1"/>
    <col min="9" max="13" width="13.6640625" style="140" bestFit="1" customWidth="1"/>
    <col min="14" max="14" width="31" style="140" customWidth="1"/>
    <col min="15" max="15" width="17.83203125" style="140" bestFit="1" customWidth="1"/>
    <col min="16" max="16" width="15.6640625" style="140" bestFit="1" customWidth="1"/>
    <col min="17" max="17" width="15" style="140"/>
    <col min="18" max="16384" width="15" style="141"/>
  </cols>
  <sheetData>
    <row r="1" spans="1:16" x14ac:dyDescent="0.2">
      <c r="A1" s="105"/>
      <c r="B1" s="105"/>
    </row>
    <row r="2" spans="1:16" x14ac:dyDescent="0.2">
      <c r="A2" s="105"/>
      <c r="B2" s="106"/>
    </row>
    <row r="3" spans="1:16" ht="102" x14ac:dyDescent="0.2">
      <c r="A3" s="107" t="s">
        <v>26</v>
      </c>
      <c r="B3" s="42" t="s">
        <v>1</v>
      </c>
    </row>
    <row r="4" spans="1:16" ht="17" x14ac:dyDescent="0.2">
      <c r="A4" s="107" t="s">
        <v>65</v>
      </c>
      <c r="B4" s="42" t="s">
        <v>2</v>
      </c>
    </row>
    <row r="6" spans="1:16" ht="17" thickBot="1" x14ac:dyDescent="0.25">
      <c r="B6" s="43"/>
    </row>
    <row r="7" spans="1:16" ht="17" thickBot="1" x14ac:dyDescent="0.25">
      <c r="B7" s="142" t="s">
        <v>22</v>
      </c>
      <c r="C7" s="143"/>
      <c r="D7" s="143"/>
      <c r="E7" s="143"/>
      <c r="F7" s="143"/>
      <c r="G7" s="144"/>
      <c r="H7" s="145" t="s">
        <v>24</v>
      </c>
      <c r="I7" s="143"/>
      <c r="J7" s="143"/>
      <c r="K7" s="143"/>
      <c r="L7" s="143"/>
      <c r="M7" s="146"/>
      <c r="N7" s="44"/>
    </row>
    <row r="8" spans="1:16" ht="17" thickBot="1" x14ac:dyDescent="0.25">
      <c r="A8" s="46" t="s">
        <v>66</v>
      </c>
      <c r="B8" s="147" t="s">
        <v>23</v>
      </c>
      <c r="C8" s="47">
        <v>45658</v>
      </c>
      <c r="D8" s="48">
        <v>45689</v>
      </c>
      <c r="E8" s="48">
        <v>45717</v>
      </c>
      <c r="F8" s="48">
        <v>45748</v>
      </c>
      <c r="G8" s="49">
        <v>45778</v>
      </c>
      <c r="H8" s="147" t="s">
        <v>25</v>
      </c>
      <c r="I8" s="47">
        <v>45658</v>
      </c>
      <c r="J8" s="48">
        <v>45689</v>
      </c>
      <c r="K8" s="48">
        <v>45717</v>
      </c>
      <c r="L8" s="48">
        <v>45748</v>
      </c>
      <c r="M8" s="50">
        <v>45778</v>
      </c>
      <c r="N8" s="51"/>
      <c r="O8" s="147" t="s">
        <v>27</v>
      </c>
      <c r="P8" s="148" t="s">
        <v>28</v>
      </c>
    </row>
    <row r="9" spans="1:16" x14ac:dyDescent="0.2">
      <c r="A9" s="53" t="s">
        <v>121</v>
      </c>
      <c r="B9" s="149">
        <v>4243</v>
      </c>
      <c r="C9" s="54">
        <v>956</v>
      </c>
      <c r="D9" s="55">
        <v>811</v>
      </c>
      <c r="E9" s="55">
        <v>911</v>
      </c>
      <c r="F9" s="55">
        <v>877</v>
      </c>
      <c r="G9" s="56">
        <v>688</v>
      </c>
      <c r="H9" s="6">
        <v>237995142</v>
      </c>
      <c r="I9" s="57">
        <v>56959232</v>
      </c>
      <c r="J9" s="58">
        <v>45918033</v>
      </c>
      <c r="K9" s="58">
        <v>48919075</v>
      </c>
      <c r="L9" s="58">
        <v>47429213</v>
      </c>
      <c r="M9" s="59">
        <v>38769589</v>
      </c>
      <c r="N9" s="121"/>
      <c r="O9" s="150">
        <f>B9/$B$31</f>
        <v>0.22928938124831127</v>
      </c>
      <c r="P9" s="151">
        <f>H9/$H$31</f>
        <v>0.25084286821293245</v>
      </c>
    </row>
    <row r="10" spans="1:16" x14ac:dyDescent="0.2">
      <c r="A10" s="63" t="s">
        <v>120</v>
      </c>
      <c r="B10" s="152">
        <v>3488</v>
      </c>
      <c r="C10" s="64">
        <v>839</v>
      </c>
      <c r="D10" s="65">
        <v>683</v>
      </c>
      <c r="E10" s="65">
        <v>688</v>
      </c>
      <c r="F10" s="65">
        <v>739</v>
      </c>
      <c r="G10" s="66">
        <v>539</v>
      </c>
      <c r="H10" s="7">
        <v>220547420</v>
      </c>
      <c r="I10" s="67">
        <v>64377052</v>
      </c>
      <c r="J10" s="68">
        <v>46265558</v>
      </c>
      <c r="K10" s="68">
        <v>43214240</v>
      </c>
      <c r="L10" s="68">
        <v>37319297</v>
      </c>
      <c r="M10" s="69">
        <v>29371273</v>
      </c>
      <c r="N10" s="121"/>
      <c r="O10" s="124">
        <f t="shared" ref="O10:O31" si="0">B10/$B$31</f>
        <v>0.18848959740610646</v>
      </c>
      <c r="P10" s="125">
        <f t="shared" ref="P10:P31" si="1">H10/$H$31</f>
        <v>0.23245326330972865</v>
      </c>
    </row>
    <row r="11" spans="1:16" x14ac:dyDescent="0.2">
      <c r="A11" s="63" t="s">
        <v>119</v>
      </c>
      <c r="B11" s="152">
        <v>507</v>
      </c>
      <c r="C11" s="64">
        <v>157</v>
      </c>
      <c r="D11" s="65">
        <v>123</v>
      </c>
      <c r="E11" s="65">
        <v>84</v>
      </c>
      <c r="F11" s="65">
        <v>76</v>
      </c>
      <c r="G11" s="66">
        <v>67</v>
      </c>
      <c r="H11" s="7">
        <v>123127400</v>
      </c>
      <c r="I11" s="67">
        <v>39458890</v>
      </c>
      <c r="J11" s="68">
        <v>28494301</v>
      </c>
      <c r="K11" s="68">
        <v>21170822</v>
      </c>
      <c r="L11" s="68">
        <v>18585358</v>
      </c>
      <c r="M11" s="69">
        <v>15418029</v>
      </c>
      <c r="N11" s="121"/>
      <c r="O11" s="124">
        <f t="shared" si="0"/>
        <v>2.7398000540394488E-2</v>
      </c>
      <c r="P11" s="125">
        <f t="shared" si="1"/>
        <v>0.12977420426338374</v>
      </c>
    </row>
    <row r="12" spans="1:16" x14ac:dyDescent="0.2">
      <c r="A12" s="63" t="s">
        <v>118</v>
      </c>
      <c r="B12" s="152">
        <v>1945</v>
      </c>
      <c r="C12" s="64">
        <v>461</v>
      </c>
      <c r="D12" s="65">
        <v>413</v>
      </c>
      <c r="E12" s="65">
        <v>386</v>
      </c>
      <c r="F12" s="65">
        <v>378</v>
      </c>
      <c r="G12" s="66">
        <v>307</v>
      </c>
      <c r="H12" s="7">
        <v>119630791</v>
      </c>
      <c r="I12" s="67">
        <v>27314079</v>
      </c>
      <c r="J12" s="68">
        <v>24688439</v>
      </c>
      <c r="K12" s="68">
        <v>23526067</v>
      </c>
      <c r="L12" s="68">
        <v>23452359</v>
      </c>
      <c r="M12" s="69">
        <v>20649847</v>
      </c>
      <c r="N12" s="121"/>
      <c r="O12" s="124">
        <f t="shared" si="0"/>
        <v>0.10510672791137531</v>
      </c>
      <c r="P12" s="125">
        <f t="shared" si="1"/>
        <v>0.12608883731341822</v>
      </c>
    </row>
    <row r="13" spans="1:16" x14ac:dyDescent="0.2">
      <c r="A13" s="63" t="s">
        <v>117</v>
      </c>
      <c r="B13" s="152">
        <v>3280</v>
      </c>
      <c r="C13" s="64">
        <v>783</v>
      </c>
      <c r="D13" s="65">
        <v>654</v>
      </c>
      <c r="E13" s="65">
        <v>716</v>
      </c>
      <c r="F13" s="65">
        <v>654</v>
      </c>
      <c r="G13" s="66">
        <v>473</v>
      </c>
      <c r="H13" s="7">
        <v>99780924</v>
      </c>
      <c r="I13" s="67">
        <v>22913144</v>
      </c>
      <c r="J13" s="68">
        <v>18570546</v>
      </c>
      <c r="K13" s="68">
        <v>22719630</v>
      </c>
      <c r="L13" s="68">
        <v>19816683</v>
      </c>
      <c r="M13" s="69">
        <v>15760921</v>
      </c>
      <c r="N13" s="121"/>
      <c r="O13" s="124">
        <f t="shared" si="0"/>
        <v>0.17724939205620102</v>
      </c>
      <c r="P13" s="125">
        <f t="shared" si="1"/>
        <v>0.10516741206884227</v>
      </c>
    </row>
    <row r="14" spans="1:16" x14ac:dyDescent="0.2">
      <c r="A14" s="63" t="s">
        <v>116</v>
      </c>
      <c r="B14" s="152">
        <v>2003</v>
      </c>
      <c r="C14" s="64">
        <v>425</v>
      </c>
      <c r="D14" s="65">
        <v>473</v>
      </c>
      <c r="E14" s="65">
        <v>401</v>
      </c>
      <c r="F14" s="65">
        <v>359</v>
      </c>
      <c r="G14" s="66">
        <v>345</v>
      </c>
      <c r="H14" s="7">
        <v>77512246</v>
      </c>
      <c r="I14" s="67">
        <v>17132758</v>
      </c>
      <c r="J14" s="68">
        <v>18828257</v>
      </c>
      <c r="K14" s="68">
        <v>15264030</v>
      </c>
      <c r="L14" s="68">
        <v>13559136</v>
      </c>
      <c r="M14" s="69">
        <v>12728065</v>
      </c>
      <c r="N14" s="121"/>
      <c r="O14" s="124">
        <f t="shared" si="0"/>
        <v>0.10824101594163739</v>
      </c>
      <c r="P14" s="125">
        <f t="shared" si="1"/>
        <v>8.1696600799802885E-2</v>
      </c>
    </row>
    <row r="15" spans="1:16" x14ac:dyDescent="0.2">
      <c r="A15" s="63" t="s">
        <v>115</v>
      </c>
      <c r="B15" s="152">
        <v>1253</v>
      </c>
      <c r="C15" s="64">
        <v>270</v>
      </c>
      <c r="D15" s="65">
        <v>337</v>
      </c>
      <c r="E15" s="65">
        <v>228</v>
      </c>
      <c r="F15" s="65">
        <v>218</v>
      </c>
      <c r="G15" s="66">
        <v>200</v>
      </c>
      <c r="H15" s="7">
        <v>29889241</v>
      </c>
      <c r="I15" s="67">
        <v>6748126</v>
      </c>
      <c r="J15" s="68">
        <v>7490393</v>
      </c>
      <c r="K15" s="68">
        <v>4945854</v>
      </c>
      <c r="L15" s="68">
        <v>5031159</v>
      </c>
      <c r="M15" s="69">
        <v>5673709</v>
      </c>
      <c r="N15" s="121"/>
      <c r="O15" s="124">
        <f t="shared" si="0"/>
        <v>6.7711429343420698E-2</v>
      </c>
      <c r="P15" s="125">
        <f t="shared" si="1"/>
        <v>3.1502756224946714E-2</v>
      </c>
    </row>
    <row r="16" spans="1:16" x14ac:dyDescent="0.2">
      <c r="A16" s="63" t="s">
        <v>114</v>
      </c>
      <c r="B16" s="152">
        <v>670</v>
      </c>
      <c r="C16" s="64">
        <v>154</v>
      </c>
      <c r="D16" s="65">
        <v>156</v>
      </c>
      <c r="E16" s="65">
        <v>113</v>
      </c>
      <c r="F16" s="65">
        <v>146</v>
      </c>
      <c r="G16" s="66">
        <v>101</v>
      </c>
      <c r="H16" s="7">
        <v>12034080</v>
      </c>
      <c r="I16" s="67">
        <v>2989880</v>
      </c>
      <c r="J16" s="68">
        <v>2238198</v>
      </c>
      <c r="K16" s="68">
        <v>2042330</v>
      </c>
      <c r="L16" s="68">
        <v>2488952</v>
      </c>
      <c r="M16" s="69">
        <v>2274720</v>
      </c>
      <c r="N16" s="121"/>
      <c r="O16" s="124">
        <f t="shared" si="0"/>
        <v>3.6206430694406919E-2</v>
      </c>
      <c r="P16" s="125">
        <f t="shared" si="1"/>
        <v>1.2683717483207645E-2</v>
      </c>
    </row>
    <row r="17" spans="1:16" x14ac:dyDescent="0.2">
      <c r="A17" s="63" t="s">
        <v>113</v>
      </c>
      <c r="B17" s="152">
        <v>120</v>
      </c>
      <c r="C17" s="64">
        <v>24</v>
      </c>
      <c r="D17" s="65">
        <v>42</v>
      </c>
      <c r="E17" s="65">
        <v>29</v>
      </c>
      <c r="F17" s="65">
        <v>12</v>
      </c>
      <c r="G17" s="66">
        <v>13</v>
      </c>
      <c r="H17" s="7">
        <v>9311865</v>
      </c>
      <c r="I17" s="67">
        <v>2265607</v>
      </c>
      <c r="J17" s="68">
        <v>3080309</v>
      </c>
      <c r="K17" s="68">
        <v>2695319</v>
      </c>
      <c r="L17" s="68">
        <v>671880</v>
      </c>
      <c r="M17" s="69">
        <v>598750</v>
      </c>
      <c r="N17" s="121"/>
      <c r="O17" s="124">
        <f t="shared" si="0"/>
        <v>6.4847338557146713E-3</v>
      </c>
      <c r="P17" s="125">
        <f t="shared" si="1"/>
        <v>9.8145487566784796E-3</v>
      </c>
    </row>
    <row r="18" spans="1:16" x14ac:dyDescent="0.2">
      <c r="A18" s="63" t="s">
        <v>112</v>
      </c>
      <c r="B18" s="152">
        <v>118</v>
      </c>
      <c r="C18" s="64">
        <v>29</v>
      </c>
      <c r="D18" s="65">
        <v>29</v>
      </c>
      <c r="E18" s="65">
        <v>27</v>
      </c>
      <c r="F18" s="65">
        <v>20</v>
      </c>
      <c r="G18" s="66">
        <v>13</v>
      </c>
      <c r="H18" s="7">
        <v>6670270</v>
      </c>
      <c r="I18" s="67">
        <v>1778710</v>
      </c>
      <c r="J18" s="68">
        <v>1798210</v>
      </c>
      <c r="K18" s="68">
        <v>1249730</v>
      </c>
      <c r="L18" s="68">
        <v>1114750</v>
      </c>
      <c r="M18" s="69">
        <v>728870</v>
      </c>
      <c r="N18" s="121"/>
      <c r="O18" s="124">
        <f t="shared" si="0"/>
        <v>6.3766549581194274E-3</v>
      </c>
      <c r="P18" s="125">
        <f t="shared" si="1"/>
        <v>7.0303521512833107E-3</v>
      </c>
    </row>
    <row r="19" spans="1:16" x14ac:dyDescent="0.2">
      <c r="A19" s="63" t="s">
        <v>111</v>
      </c>
      <c r="B19" s="152">
        <v>384</v>
      </c>
      <c r="C19" s="64">
        <v>80</v>
      </c>
      <c r="D19" s="65">
        <v>99</v>
      </c>
      <c r="E19" s="65">
        <v>72</v>
      </c>
      <c r="F19" s="65">
        <v>76</v>
      </c>
      <c r="G19" s="66">
        <v>57</v>
      </c>
      <c r="H19" s="7">
        <v>4219835</v>
      </c>
      <c r="I19" s="67">
        <v>960055</v>
      </c>
      <c r="J19" s="68">
        <v>1088920</v>
      </c>
      <c r="K19" s="68">
        <v>724190</v>
      </c>
      <c r="L19" s="68">
        <v>761240</v>
      </c>
      <c r="M19" s="69">
        <v>685430</v>
      </c>
      <c r="N19" s="121"/>
      <c r="O19" s="124">
        <f t="shared" si="0"/>
        <v>2.0751148338286951E-2</v>
      </c>
      <c r="P19" s="125">
        <f t="shared" si="1"/>
        <v>4.4476349638486309E-3</v>
      </c>
    </row>
    <row r="20" spans="1:16" x14ac:dyDescent="0.2">
      <c r="A20" s="63" t="s">
        <v>110</v>
      </c>
      <c r="B20" s="152">
        <v>199</v>
      </c>
      <c r="C20" s="64">
        <v>44</v>
      </c>
      <c r="D20" s="65">
        <v>39</v>
      </c>
      <c r="E20" s="65">
        <v>45</v>
      </c>
      <c r="F20" s="65">
        <v>49</v>
      </c>
      <c r="G20" s="66">
        <v>22</v>
      </c>
      <c r="H20" s="7">
        <v>2423789</v>
      </c>
      <c r="I20" s="67">
        <v>382466</v>
      </c>
      <c r="J20" s="68">
        <v>411430</v>
      </c>
      <c r="K20" s="68">
        <v>442370</v>
      </c>
      <c r="L20" s="68">
        <v>755833</v>
      </c>
      <c r="M20" s="69">
        <v>431690</v>
      </c>
      <c r="N20" s="121"/>
      <c r="O20" s="124">
        <f t="shared" si="0"/>
        <v>1.075385031072683E-2</v>
      </c>
      <c r="P20" s="125">
        <f t="shared" si="1"/>
        <v>2.554632752558266E-3</v>
      </c>
    </row>
    <row r="21" spans="1:16" x14ac:dyDescent="0.2">
      <c r="A21" s="63" t="s">
        <v>109</v>
      </c>
      <c r="B21" s="152">
        <v>18</v>
      </c>
      <c r="C21" s="64">
        <v>3</v>
      </c>
      <c r="D21" s="65">
        <v>4</v>
      </c>
      <c r="E21" s="65">
        <v>2</v>
      </c>
      <c r="F21" s="65">
        <v>3</v>
      </c>
      <c r="G21" s="66">
        <v>6</v>
      </c>
      <c r="H21" s="7">
        <v>1551451</v>
      </c>
      <c r="I21" s="67">
        <v>131970</v>
      </c>
      <c r="J21" s="68">
        <v>477960</v>
      </c>
      <c r="K21" s="68">
        <v>199980</v>
      </c>
      <c r="L21" s="68">
        <v>258401</v>
      </c>
      <c r="M21" s="69">
        <v>483140</v>
      </c>
      <c r="N21" s="121"/>
      <c r="O21" s="124">
        <f t="shared" si="0"/>
        <v>9.7271007835720072E-4</v>
      </c>
      <c r="P21" s="125">
        <f t="shared" si="1"/>
        <v>1.6352032039873413E-3</v>
      </c>
    </row>
    <row r="22" spans="1:16" x14ac:dyDescent="0.2">
      <c r="A22" s="63" t="s">
        <v>108</v>
      </c>
      <c r="B22" s="152">
        <v>61</v>
      </c>
      <c r="C22" s="64">
        <v>17</v>
      </c>
      <c r="D22" s="65">
        <v>10</v>
      </c>
      <c r="E22" s="65">
        <v>14</v>
      </c>
      <c r="F22" s="65">
        <v>10</v>
      </c>
      <c r="G22" s="66">
        <v>10</v>
      </c>
      <c r="H22" s="7">
        <v>971390</v>
      </c>
      <c r="I22" s="67">
        <v>223830</v>
      </c>
      <c r="J22" s="68">
        <v>121900</v>
      </c>
      <c r="K22" s="68">
        <v>366860</v>
      </c>
      <c r="L22" s="68">
        <v>95900</v>
      </c>
      <c r="M22" s="69">
        <v>162900</v>
      </c>
      <c r="N22" s="121"/>
      <c r="O22" s="124">
        <f t="shared" si="0"/>
        <v>3.2964063766549581E-3</v>
      </c>
      <c r="P22" s="125">
        <f t="shared" si="1"/>
        <v>1.0238286870299246E-3</v>
      </c>
    </row>
    <row r="23" spans="1:16" x14ac:dyDescent="0.2">
      <c r="A23" s="63" t="s">
        <v>107</v>
      </c>
      <c r="B23" s="152">
        <v>34</v>
      </c>
      <c r="C23" s="64">
        <v>4</v>
      </c>
      <c r="D23" s="65">
        <v>8</v>
      </c>
      <c r="E23" s="65">
        <v>10</v>
      </c>
      <c r="F23" s="65">
        <v>5</v>
      </c>
      <c r="G23" s="66">
        <v>7</v>
      </c>
      <c r="H23" s="7">
        <v>912360</v>
      </c>
      <c r="I23" s="67">
        <v>74960</v>
      </c>
      <c r="J23" s="68">
        <v>244920</v>
      </c>
      <c r="K23" s="68">
        <v>246600</v>
      </c>
      <c r="L23" s="68">
        <v>104950</v>
      </c>
      <c r="M23" s="69">
        <v>240930</v>
      </c>
      <c r="N23" s="121"/>
      <c r="O23" s="124">
        <f t="shared" si="0"/>
        <v>1.8373412591191571E-3</v>
      </c>
      <c r="P23" s="125">
        <f t="shared" si="1"/>
        <v>9.6161206199221934E-4</v>
      </c>
    </row>
    <row r="24" spans="1:16" x14ac:dyDescent="0.2">
      <c r="A24" s="63" t="s">
        <v>106</v>
      </c>
      <c r="B24" s="152">
        <v>82</v>
      </c>
      <c r="C24" s="64">
        <v>15</v>
      </c>
      <c r="D24" s="65">
        <v>13</v>
      </c>
      <c r="E24" s="65">
        <v>16</v>
      </c>
      <c r="F24" s="65">
        <v>21</v>
      </c>
      <c r="G24" s="66">
        <v>17</v>
      </c>
      <c r="H24" s="7">
        <v>741069</v>
      </c>
      <c r="I24" s="67">
        <v>111600</v>
      </c>
      <c r="J24" s="68">
        <v>97920</v>
      </c>
      <c r="K24" s="68">
        <v>180929</v>
      </c>
      <c r="L24" s="68">
        <v>170790</v>
      </c>
      <c r="M24" s="69">
        <v>179830</v>
      </c>
      <c r="N24" s="121"/>
      <c r="O24" s="124">
        <f t="shared" si="0"/>
        <v>4.4312348014050257E-3</v>
      </c>
      <c r="P24" s="125">
        <f t="shared" si="1"/>
        <v>7.8107423513581488E-4</v>
      </c>
    </row>
    <row r="25" spans="1:16" x14ac:dyDescent="0.2">
      <c r="A25" s="63" t="s">
        <v>105</v>
      </c>
      <c r="B25" s="152">
        <v>12</v>
      </c>
      <c r="C25" s="64">
        <v>3</v>
      </c>
      <c r="D25" s="65">
        <v>5</v>
      </c>
      <c r="E25" s="65">
        <v>4</v>
      </c>
      <c r="F25" s="153"/>
      <c r="G25" s="153"/>
      <c r="H25" s="7">
        <v>507635</v>
      </c>
      <c r="I25" s="67">
        <v>98547</v>
      </c>
      <c r="J25" s="68">
        <v>116494</v>
      </c>
      <c r="K25" s="68">
        <v>292594</v>
      </c>
      <c r="L25" s="154"/>
      <c r="M25" s="155"/>
      <c r="N25" s="121"/>
      <c r="O25" s="124">
        <f t="shared" si="0"/>
        <v>6.4847338557146722E-4</v>
      </c>
      <c r="P25" s="125">
        <f t="shared" si="1"/>
        <v>5.3503873371193425E-4</v>
      </c>
    </row>
    <row r="26" spans="1:16" x14ac:dyDescent="0.2">
      <c r="A26" s="63" t="s">
        <v>104</v>
      </c>
      <c r="B26" s="152">
        <v>9</v>
      </c>
      <c r="C26" s="64">
        <v>3</v>
      </c>
      <c r="D26" s="153"/>
      <c r="E26" s="65">
        <v>4</v>
      </c>
      <c r="F26" s="65">
        <v>2</v>
      </c>
      <c r="G26" s="153"/>
      <c r="H26" s="7">
        <v>332860</v>
      </c>
      <c r="I26" s="67">
        <v>140970</v>
      </c>
      <c r="J26" s="154"/>
      <c r="K26" s="68">
        <v>139910</v>
      </c>
      <c r="L26" s="68">
        <v>51980</v>
      </c>
      <c r="M26" s="155"/>
      <c r="N26" s="121"/>
      <c r="O26" s="124">
        <f t="shared" si="0"/>
        <v>4.8635503917860036E-4</v>
      </c>
      <c r="P26" s="125">
        <f t="shared" si="1"/>
        <v>3.5082882957903694E-4</v>
      </c>
    </row>
    <row r="27" spans="1:16" x14ac:dyDescent="0.2">
      <c r="A27" s="63" t="s">
        <v>103</v>
      </c>
      <c r="B27" s="152">
        <v>38</v>
      </c>
      <c r="C27" s="64">
        <v>9</v>
      </c>
      <c r="D27" s="65">
        <v>5</v>
      </c>
      <c r="E27" s="65">
        <v>9</v>
      </c>
      <c r="F27" s="65">
        <v>12</v>
      </c>
      <c r="G27" s="66">
        <v>3</v>
      </c>
      <c r="H27" s="7">
        <v>247035</v>
      </c>
      <c r="I27" s="67">
        <v>59820</v>
      </c>
      <c r="J27" s="68">
        <v>51455</v>
      </c>
      <c r="K27" s="68">
        <v>46910</v>
      </c>
      <c r="L27" s="68">
        <v>65880</v>
      </c>
      <c r="M27" s="69">
        <v>22970</v>
      </c>
      <c r="N27" s="121"/>
      <c r="O27" s="124">
        <f t="shared" si="0"/>
        <v>2.0534990543096461E-3</v>
      </c>
      <c r="P27" s="125">
        <f t="shared" si="1"/>
        <v>2.6037072617634258E-4</v>
      </c>
    </row>
    <row r="28" spans="1:16" x14ac:dyDescent="0.2">
      <c r="A28" s="63" t="s">
        <v>102</v>
      </c>
      <c r="B28" s="152">
        <v>33</v>
      </c>
      <c r="C28" s="64">
        <v>6</v>
      </c>
      <c r="D28" s="65">
        <v>5</v>
      </c>
      <c r="E28" s="65">
        <v>4</v>
      </c>
      <c r="F28" s="65">
        <v>14</v>
      </c>
      <c r="G28" s="66">
        <v>4</v>
      </c>
      <c r="H28" s="7">
        <v>213670</v>
      </c>
      <c r="I28" s="67">
        <v>35940</v>
      </c>
      <c r="J28" s="68">
        <v>24950</v>
      </c>
      <c r="K28" s="68">
        <v>23960</v>
      </c>
      <c r="L28" s="68">
        <v>88860</v>
      </c>
      <c r="M28" s="69">
        <v>39960</v>
      </c>
      <c r="N28" s="121"/>
      <c r="O28" s="124">
        <f t="shared" si="0"/>
        <v>1.7833018103215346E-3</v>
      </c>
      <c r="P28" s="125">
        <f t="shared" si="1"/>
        <v>2.2520457854999947E-4</v>
      </c>
    </row>
    <row r="29" spans="1:16" x14ac:dyDescent="0.2">
      <c r="A29" s="63" t="s">
        <v>101</v>
      </c>
      <c r="B29" s="152">
        <v>5</v>
      </c>
      <c r="C29" s="64">
        <v>1</v>
      </c>
      <c r="D29" s="65">
        <v>3</v>
      </c>
      <c r="E29" s="153"/>
      <c r="F29" s="153"/>
      <c r="G29" s="66">
        <v>1</v>
      </c>
      <c r="H29" s="7">
        <v>117333</v>
      </c>
      <c r="I29" s="67">
        <v>36760</v>
      </c>
      <c r="J29" s="68">
        <v>69583</v>
      </c>
      <c r="K29" s="154"/>
      <c r="L29" s="154"/>
      <c r="M29" s="69">
        <v>10990</v>
      </c>
      <c r="N29" s="121"/>
      <c r="O29" s="124">
        <f t="shared" si="0"/>
        <v>2.7019724398811131E-4</v>
      </c>
      <c r="P29" s="125">
        <f t="shared" si="1"/>
        <v>1.2366700432913879E-4</v>
      </c>
    </row>
    <row r="30" spans="1:16" ht="17" thickBot="1" x14ac:dyDescent="0.25">
      <c r="A30" s="71" t="s">
        <v>100</v>
      </c>
      <c r="B30" s="156">
        <v>3</v>
      </c>
      <c r="C30" s="153"/>
      <c r="D30" s="96">
        <v>2</v>
      </c>
      <c r="E30" s="96">
        <v>1</v>
      </c>
      <c r="F30" s="153"/>
      <c r="G30" s="153"/>
      <c r="H30" s="8">
        <v>43970</v>
      </c>
      <c r="I30" s="154"/>
      <c r="J30" s="98">
        <v>36980</v>
      </c>
      <c r="K30" s="98">
        <v>6990</v>
      </c>
      <c r="L30" s="154"/>
      <c r="M30" s="155"/>
      <c r="N30" s="121"/>
      <c r="O30" s="124">
        <f t="shared" si="0"/>
        <v>1.6211834639286681E-4</v>
      </c>
      <c r="P30" s="125">
        <f t="shared" si="1"/>
        <v>4.6343638876976069E-5</v>
      </c>
    </row>
    <row r="31" spans="1:16" ht="17" thickBot="1" x14ac:dyDescent="0.25">
      <c r="A31" s="157" t="s">
        <v>20</v>
      </c>
      <c r="B31" s="158">
        <v>18505</v>
      </c>
      <c r="C31" s="159">
        <v>4283</v>
      </c>
      <c r="D31" s="160">
        <v>3914</v>
      </c>
      <c r="E31" s="160">
        <v>3764</v>
      </c>
      <c r="F31" s="160">
        <v>3671</v>
      </c>
      <c r="G31" s="161">
        <v>2873</v>
      </c>
      <c r="H31" s="9">
        <v>948781776</v>
      </c>
      <c r="I31" s="10">
        <v>244194396</v>
      </c>
      <c r="J31" s="11">
        <v>200114756</v>
      </c>
      <c r="K31" s="11">
        <v>188418390</v>
      </c>
      <c r="L31" s="11">
        <v>171822621</v>
      </c>
      <c r="M31" s="12">
        <v>144231613</v>
      </c>
      <c r="N31" s="121"/>
      <c r="O31" s="126">
        <f t="shared" si="0"/>
        <v>1</v>
      </c>
      <c r="P31" s="127">
        <f t="shared" si="1"/>
        <v>1</v>
      </c>
    </row>
    <row r="32" spans="1:16" ht="17" thickBot="1" x14ac:dyDescent="0.25"/>
    <row r="33" spans="2:13" ht="17" thickBot="1" x14ac:dyDescent="0.25">
      <c r="B33" s="162" t="s">
        <v>30</v>
      </c>
    </row>
    <row r="34" spans="2:13" x14ac:dyDescent="0.2">
      <c r="C34" s="163" t="s">
        <v>31</v>
      </c>
      <c r="D34" s="164">
        <f>IFERROR((D9-C9)/C9,"-")</f>
        <v>-0.15167364016736401</v>
      </c>
      <c r="E34" s="164">
        <f t="shared" ref="E34:G34" si="2">IFERROR((E9-D9)/D9,"-")</f>
        <v>0.12330456226880394</v>
      </c>
      <c r="F34" s="164">
        <f t="shared" si="2"/>
        <v>-3.7321624588364431E-2</v>
      </c>
      <c r="G34" s="165">
        <f t="shared" si="2"/>
        <v>-0.21550741163055873</v>
      </c>
      <c r="I34" s="163" t="s">
        <v>31</v>
      </c>
      <c r="J34" s="164">
        <f>IFERROR((J9-I9)/I9,"-")</f>
        <v>-0.19384388820411061</v>
      </c>
      <c r="K34" s="164">
        <f t="shared" ref="K34:M34" si="3">IFERROR((K9-J9)/J9,"-")</f>
        <v>6.5356501660251864E-2</v>
      </c>
      <c r="L34" s="164">
        <f t="shared" si="3"/>
        <v>-3.045564536941878E-2</v>
      </c>
      <c r="M34" s="165">
        <f t="shared" si="3"/>
        <v>-0.18257996395596951</v>
      </c>
    </row>
    <row r="35" spans="2:13" x14ac:dyDescent="0.2">
      <c r="C35" s="166" t="s">
        <v>31</v>
      </c>
      <c r="D35" s="167">
        <f t="shared" ref="D35:G56" si="4">IFERROR((D10-C10)/C10,"-")</f>
        <v>-0.18593563766388557</v>
      </c>
      <c r="E35" s="167">
        <f t="shared" si="4"/>
        <v>7.320644216691069E-3</v>
      </c>
      <c r="F35" s="167">
        <f t="shared" si="4"/>
        <v>7.4127906976744193E-2</v>
      </c>
      <c r="G35" s="168">
        <f t="shared" si="4"/>
        <v>-0.2706359945872801</v>
      </c>
      <c r="I35" s="166" t="s">
        <v>31</v>
      </c>
      <c r="J35" s="167">
        <f t="shared" ref="J35:M35" si="5">IFERROR((J10-I10)/I10,"-")</f>
        <v>-0.28133462837037021</v>
      </c>
      <c r="K35" s="167">
        <f t="shared" si="5"/>
        <v>-6.5952257616778337E-2</v>
      </c>
      <c r="L35" s="167">
        <f t="shared" si="5"/>
        <v>-0.13641204843588595</v>
      </c>
      <c r="M35" s="168">
        <f t="shared" si="5"/>
        <v>-0.21297357235855754</v>
      </c>
    </row>
    <row r="36" spans="2:13" x14ac:dyDescent="0.2">
      <c r="C36" s="166" t="s">
        <v>31</v>
      </c>
      <c r="D36" s="167">
        <f t="shared" si="4"/>
        <v>-0.21656050955414013</v>
      </c>
      <c r="E36" s="167">
        <f t="shared" si="4"/>
        <v>-0.31707317073170732</v>
      </c>
      <c r="F36" s="167">
        <f t="shared" si="4"/>
        <v>-9.5238095238095233E-2</v>
      </c>
      <c r="G36" s="168">
        <f t="shared" si="4"/>
        <v>-0.11842105263157894</v>
      </c>
      <c r="I36" s="166" t="s">
        <v>31</v>
      </c>
      <c r="J36" s="167">
        <f t="shared" ref="J36:M36" si="6">IFERROR((J11-I11)/I11,"-")</f>
        <v>-0.27787373136953419</v>
      </c>
      <c r="K36" s="167">
        <f t="shared" si="6"/>
        <v>-0.25701556953441324</v>
      </c>
      <c r="L36" s="167">
        <f t="shared" si="6"/>
        <v>-0.12212393075715246</v>
      </c>
      <c r="M36" s="168">
        <f t="shared" si="6"/>
        <v>-0.17042066125387523</v>
      </c>
    </row>
    <row r="37" spans="2:13" x14ac:dyDescent="0.2">
      <c r="C37" s="166" t="s">
        <v>31</v>
      </c>
      <c r="D37" s="167">
        <f t="shared" si="4"/>
        <v>-0.10412147505422993</v>
      </c>
      <c r="E37" s="167">
        <f t="shared" si="4"/>
        <v>-6.5375302663438259E-2</v>
      </c>
      <c r="F37" s="167">
        <f t="shared" si="4"/>
        <v>-2.072538860103627E-2</v>
      </c>
      <c r="G37" s="168">
        <f t="shared" si="4"/>
        <v>-0.18783068783068782</v>
      </c>
      <c r="I37" s="166" t="s">
        <v>31</v>
      </c>
      <c r="J37" s="167">
        <f t="shared" ref="J37:M37" si="7">IFERROR((J12-I12)/I12,"-")</f>
        <v>-9.6127714941441011E-2</v>
      </c>
      <c r="K37" s="167">
        <f t="shared" si="7"/>
        <v>-4.7081632014077522E-2</v>
      </c>
      <c r="L37" s="167">
        <f t="shared" si="7"/>
        <v>-3.1330353688102646E-3</v>
      </c>
      <c r="M37" s="168">
        <f t="shared" si="7"/>
        <v>-0.11949808545912162</v>
      </c>
    </row>
    <row r="38" spans="2:13" x14ac:dyDescent="0.2">
      <c r="C38" s="166" t="s">
        <v>31</v>
      </c>
      <c r="D38" s="167">
        <f t="shared" si="4"/>
        <v>-0.16475095785440613</v>
      </c>
      <c r="E38" s="167">
        <f t="shared" si="4"/>
        <v>9.480122324159021E-2</v>
      </c>
      <c r="F38" s="167">
        <f t="shared" si="4"/>
        <v>-8.6592178770949726E-2</v>
      </c>
      <c r="G38" s="168">
        <f t="shared" si="4"/>
        <v>-0.27675840978593275</v>
      </c>
      <c r="I38" s="166" t="s">
        <v>31</v>
      </c>
      <c r="J38" s="167">
        <f t="shared" ref="J38:M38" si="8">IFERROR((J13-I13)/I13,"-")</f>
        <v>-0.18952431844359727</v>
      </c>
      <c r="K38" s="167">
        <f t="shared" si="8"/>
        <v>0.22342283312510036</v>
      </c>
      <c r="L38" s="167">
        <f t="shared" si="8"/>
        <v>-0.12777263538182621</v>
      </c>
      <c r="M38" s="168">
        <f t="shared" si="8"/>
        <v>-0.20466401970501319</v>
      </c>
    </row>
    <row r="39" spans="2:13" x14ac:dyDescent="0.2">
      <c r="C39" s="166" t="s">
        <v>31</v>
      </c>
      <c r="D39" s="167">
        <f t="shared" si="4"/>
        <v>0.11294117647058824</v>
      </c>
      <c r="E39" s="167">
        <f t="shared" si="4"/>
        <v>-0.15221987315010571</v>
      </c>
      <c r="F39" s="167">
        <f t="shared" si="4"/>
        <v>-0.10473815461346633</v>
      </c>
      <c r="G39" s="168">
        <f t="shared" si="4"/>
        <v>-3.8997214484679667E-2</v>
      </c>
      <c r="I39" s="166" t="s">
        <v>31</v>
      </c>
      <c r="J39" s="167">
        <f t="shared" ref="J39:M39" si="9">IFERROR((J14-I14)/I14,"-")</f>
        <v>9.8962408737694185E-2</v>
      </c>
      <c r="K39" s="167">
        <f t="shared" si="9"/>
        <v>-0.18930201558221774</v>
      </c>
      <c r="L39" s="167">
        <f t="shared" si="9"/>
        <v>-0.11169356978465059</v>
      </c>
      <c r="M39" s="168">
        <f t="shared" si="9"/>
        <v>-6.1292327180728919E-2</v>
      </c>
    </row>
    <row r="40" spans="2:13" x14ac:dyDescent="0.2">
      <c r="C40" s="166" t="s">
        <v>31</v>
      </c>
      <c r="D40" s="167">
        <f t="shared" si="4"/>
        <v>0.24814814814814815</v>
      </c>
      <c r="E40" s="167">
        <f t="shared" si="4"/>
        <v>-0.32344213649851633</v>
      </c>
      <c r="F40" s="167">
        <f t="shared" si="4"/>
        <v>-4.3859649122807015E-2</v>
      </c>
      <c r="G40" s="168">
        <f t="shared" si="4"/>
        <v>-8.2568807339449546E-2</v>
      </c>
      <c r="I40" s="166" t="s">
        <v>31</v>
      </c>
      <c r="J40" s="167">
        <f t="shared" ref="J40:M40" si="10">IFERROR((J15-I15)/I15,"-")</f>
        <v>0.10999601963567367</v>
      </c>
      <c r="K40" s="167">
        <f t="shared" si="10"/>
        <v>-0.33970700869767445</v>
      </c>
      <c r="L40" s="167">
        <f t="shared" si="10"/>
        <v>1.7247779655444741E-2</v>
      </c>
      <c r="M40" s="168">
        <f t="shared" si="10"/>
        <v>0.12771411120181256</v>
      </c>
    </row>
    <row r="41" spans="2:13" x14ac:dyDescent="0.2">
      <c r="C41" s="166" t="s">
        <v>31</v>
      </c>
      <c r="D41" s="167">
        <f t="shared" si="4"/>
        <v>1.2987012987012988E-2</v>
      </c>
      <c r="E41" s="167">
        <f t="shared" si="4"/>
        <v>-0.27564102564102566</v>
      </c>
      <c r="F41" s="167">
        <f t="shared" si="4"/>
        <v>0.29203539823008851</v>
      </c>
      <c r="G41" s="168">
        <f t="shared" si="4"/>
        <v>-0.30821917808219179</v>
      </c>
      <c r="I41" s="166" t="s">
        <v>31</v>
      </c>
      <c r="J41" s="167">
        <f t="shared" ref="J41:M41" si="11">IFERROR((J16-I16)/I16,"-")</f>
        <v>-0.25140875219072339</v>
      </c>
      <c r="K41" s="167">
        <f t="shared" si="11"/>
        <v>-8.7511471281807959E-2</v>
      </c>
      <c r="L41" s="167">
        <f t="shared" si="11"/>
        <v>0.21868258312809388</v>
      </c>
      <c r="M41" s="168">
        <f t="shared" si="11"/>
        <v>-8.6073174573073327E-2</v>
      </c>
    </row>
    <row r="42" spans="2:13" x14ac:dyDescent="0.2">
      <c r="C42" s="166" t="s">
        <v>31</v>
      </c>
      <c r="D42" s="167">
        <f t="shared" si="4"/>
        <v>0.75</v>
      </c>
      <c r="E42" s="167">
        <f t="shared" si="4"/>
        <v>-0.30952380952380953</v>
      </c>
      <c r="F42" s="167">
        <f t="shared" si="4"/>
        <v>-0.58620689655172409</v>
      </c>
      <c r="G42" s="168">
        <f t="shared" si="4"/>
        <v>8.3333333333333329E-2</v>
      </c>
      <c r="I42" s="166" t="s">
        <v>31</v>
      </c>
      <c r="J42" s="167">
        <f t="shared" ref="J42:M42" si="12">IFERROR((J17-I17)/I17,"-")</f>
        <v>0.35959546382051255</v>
      </c>
      <c r="K42" s="167">
        <f t="shared" si="12"/>
        <v>-0.1249842142460383</v>
      </c>
      <c r="L42" s="167">
        <f t="shared" si="12"/>
        <v>-0.75072338376273828</v>
      </c>
      <c r="M42" s="168">
        <f t="shared" si="12"/>
        <v>-0.10884384116211228</v>
      </c>
    </row>
    <row r="43" spans="2:13" x14ac:dyDescent="0.2">
      <c r="C43" s="166" t="s">
        <v>31</v>
      </c>
      <c r="D43" s="167">
        <f t="shared" si="4"/>
        <v>0</v>
      </c>
      <c r="E43" s="167">
        <f t="shared" si="4"/>
        <v>-6.8965517241379309E-2</v>
      </c>
      <c r="F43" s="167">
        <f t="shared" si="4"/>
        <v>-0.25925925925925924</v>
      </c>
      <c r="G43" s="168">
        <f t="shared" si="4"/>
        <v>-0.35</v>
      </c>
      <c r="I43" s="166" t="s">
        <v>31</v>
      </c>
      <c r="J43" s="167">
        <f t="shared" ref="J43:M43" si="13">IFERROR((J18-I18)/I18,"-")</f>
        <v>1.0963001276205789E-2</v>
      </c>
      <c r="K43" s="167">
        <f t="shared" si="13"/>
        <v>-0.30501443101751186</v>
      </c>
      <c r="L43" s="167">
        <f t="shared" si="13"/>
        <v>-0.10800732958318997</v>
      </c>
      <c r="M43" s="168">
        <f t="shared" si="13"/>
        <v>-0.34615833146445391</v>
      </c>
    </row>
    <row r="44" spans="2:13" x14ac:dyDescent="0.2">
      <c r="C44" s="166" t="s">
        <v>31</v>
      </c>
      <c r="D44" s="167">
        <f t="shared" si="4"/>
        <v>0.23749999999999999</v>
      </c>
      <c r="E44" s="167">
        <f t="shared" si="4"/>
        <v>-0.27272727272727271</v>
      </c>
      <c r="F44" s="167">
        <f t="shared" si="4"/>
        <v>5.5555555555555552E-2</v>
      </c>
      <c r="G44" s="168">
        <f t="shared" si="4"/>
        <v>-0.25</v>
      </c>
      <c r="I44" s="166" t="s">
        <v>31</v>
      </c>
      <c r="J44" s="167">
        <f t="shared" ref="J44:M44" si="14">IFERROR((J19-I19)/I19,"-")</f>
        <v>0.13422668492950926</v>
      </c>
      <c r="K44" s="167">
        <f t="shared" si="14"/>
        <v>-0.33494655254747824</v>
      </c>
      <c r="L44" s="167">
        <f t="shared" si="14"/>
        <v>5.116060702301882E-2</v>
      </c>
      <c r="M44" s="168">
        <f t="shared" si="14"/>
        <v>-9.9587515106930799E-2</v>
      </c>
    </row>
    <row r="45" spans="2:13" x14ac:dyDescent="0.2">
      <c r="C45" s="166" t="s">
        <v>31</v>
      </c>
      <c r="D45" s="167">
        <f t="shared" si="4"/>
        <v>-0.11363636363636363</v>
      </c>
      <c r="E45" s="167">
        <f t="shared" si="4"/>
        <v>0.15384615384615385</v>
      </c>
      <c r="F45" s="167">
        <f t="shared" si="4"/>
        <v>8.8888888888888892E-2</v>
      </c>
      <c r="G45" s="168">
        <f t="shared" si="4"/>
        <v>-0.55102040816326525</v>
      </c>
      <c r="I45" s="166" t="s">
        <v>31</v>
      </c>
      <c r="J45" s="167">
        <f t="shared" ref="J45:M45" si="15">IFERROR((J20-I20)/I20,"-")</f>
        <v>7.5729607337645694E-2</v>
      </c>
      <c r="K45" s="167">
        <f t="shared" si="15"/>
        <v>7.5201127773861898E-2</v>
      </c>
      <c r="L45" s="167">
        <f t="shared" si="15"/>
        <v>0.70859913646947126</v>
      </c>
      <c r="M45" s="168">
        <f t="shared" si="15"/>
        <v>-0.42885531592296183</v>
      </c>
    </row>
    <row r="46" spans="2:13" x14ac:dyDescent="0.2">
      <c r="C46" s="166" t="s">
        <v>31</v>
      </c>
      <c r="D46" s="167">
        <f t="shared" si="4"/>
        <v>0.33333333333333331</v>
      </c>
      <c r="E46" s="167">
        <f t="shared" si="4"/>
        <v>-0.5</v>
      </c>
      <c r="F46" s="167">
        <f t="shared" si="4"/>
        <v>0.5</v>
      </c>
      <c r="G46" s="168">
        <f t="shared" si="4"/>
        <v>1</v>
      </c>
      <c r="I46" s="166" t="s">
        <v>31</v>
      </c>
      <c r="J46" s="167">
        <f t="shared" ref="J46:M46" si="16">IFERROR((J21-I21)/I21,"-")</f>
        <v>2.6217322118663331</v>
      </c>
      <c r="K46" s="167">
        <f t="shared" si="16"/>
        <v>-0.58159678634195333</v>
      </c>
      <c r="L46" s="167">
        <f t="shared" si="16"/>
        <v>0.29213421342134216</v>
      </c>
      <c r="M46" s="168">
        <f t="shared" si="16"/>
        <v>0.86972960630957308</v>
      </c>
    </row>
    <row r="47" spans="2:13" x14ac:dyDescent="0.2">
      <c r="C47" s="166" t="s">
        <v>31</v>
      </c>
      <c r="D47" s="167">
        <f t="shared" si="4"/>
        <v>-0.41176470588235292</v>
      </c>
      <c r="E47" s="167">
        <f t="shared" si="4"/>
        <v>0.4</v>
      </c>
      <c r="F47" s="167">
        <f t="shared" si="4"/>
        <v>-0.2857142857142857</v>
      </c>
      <c r="G47" s="168">
        <f t="shared" si="4"/>
        <v>0</v>
      </c>
      <c r="I47" s="166" t="s">
        <v>31</v>
      </c>
      <c r="J47" s="167">
        <f t="shared" ref="J47:M47" si="17">IFERROR((J22-I22)/I22,"-")</f>
        <v>-0.45539025153017915</v>
      </c>
      <c r="K47" s="167">
        <f t="shared" si="17"/>
        <v>2.0095159967186218</v>
      </c>
      <c r="L47" s="167">
        <f t="shared" si="17"/>
        <v>-0.73859237856402993</v>
      </c>
      <c r="M47" s="168">
        <f t="shared" si="17"/>
        <v>0.69864442127215853</v>
      </c>
    </row>
    <row r="48" spans="2:13" x14ac:dyDescent="0.2">
      <c r="C48" s="166" t="s">
        <v>31</v>
      </c>
      <c r="D48" s="167">
        <f t="shared" si="4"/>
        <v>1</v>
      </c>
      <c r="E48" s="167">
        <f t="shared" si="4"/>
        <v>0.25</v>
      </c>
      <c r="F48" s="167">
        <f t="shared" si="4"/>
        <v>-0.5</v>
      </c>
      <c r="G48" s="168">
        <f t="shared" si="4"/>
        <v>0.4</v>
      </c>
      <c r="I48" s="166" t="s">
        <v>31</v>
      </c>
      <c r="J48" s="167">
        <f t="shared" ref="J48:M48" si="18">IFERROR((J23-I23)/I23,"-")</f>
        <v>2.2673425827107789</v>
      </c>
      <c r="K48" s="167">
        <f t="shared" si="18"/>
        <v>6.8593826555609994E-3</v>
      </c>
      <c r="L48" s="167">
        <f t="shared" si="18"/>
        <v>-0.57441200324412001</v>
      </c>
      <c r="M48" s="168">
        <f t="shared" si="18"/>
        <v>1.2956646021915197</v>
      </c>
    </row>
    <row r="49" spans="3:13" x14ac:dyDescent="0.2">
      <c r="C49" s="166" t="s">
        <v>31</v>
      </c>
      <c r="D49" s="167">
        <f t="shared" si="4"/>
        <v>-0.13333333333333333</v>
      </c>
      <c r="E49" s="167">
        <f t="shared" si="4"/>
        <v>0.23076923076923078</v>
      </c>
      <c r="F49" s="167">
        <f t="shared" si="4"/>
        <v>0.3125</v>
      </c>
      <c r="G49" s="168">
        <f t="shared" si="4"/>
        <v>-0.19047619047619047</v>
      </c>
      <c r="I49" s="166" t="s">
        <v>31</v>
      </c>
      <c r="J49" s="167">
        <f t="shared" ref="J49:M49" si="19">IFERROR((J24-I24)/I24,"-")</f>
        <v>-0.12258064516129032</v>
      </c>
      <c r="K49" s="167">
        <f t="shared" si="19"/>
        <v>0.84772263071895426</v>
      </c>
      <c r="L49" s="167">
        <f t="shared" si="19"/>
        <v>-5.6038556560860889E-2</v>
      </c>
      <c r="M49" s="168">
        <f t="shared" si="19"/>
        <v>5.2930499443761346E-2</v>
      </c>
    </row>
    <row r="50" spans="3:13" x14ac:dyDescent="0.2">
      <c r="C50" s="166" t="s">
        <v>31</v>
      </c>
      <c r="D50" s="167">
        <f t="shared" si="4"/>
        <v>0.66666666666666663</v>
      </c>
      <c r="E50" s="167">
        <f t="shared" si="4"/>
        <v>-0.2</v>
      </c>
      <c r="F50" s="167">
        <f t="shared" si="4"/>
        <v>-1</v>
      </c>
      <c r="G50" s="168" t="str">
        <f t="shared" si="4"/>
        <v>-</v>
      </c>
      <c r="I50" s="166" t="s">
        <v>31</v>
      </c>
      <c r="J50" s="167">
        <f t="shared" ref="J50:M50" si="20">IFERROR((J25-I25)/I25,"-")</f>
        <v>0.18211614762499112</v>
      </c>
      <c r="K50" s="167">
        <f t="shared" si="20"/>
        <v>1.5116658368671347</v>
      </c>
      <c r="L50" s="167">
        <f t="shared" si="20"/>
        <v>-1</v>
      </c>
      <c r="M50" s="168" t="str">
        <f t="shared" si="20"/>
        <v>-</v>
      </c>
    </row>
    <row r="51" spans="3:13" x14ac:dyDescent="0.2">
      <c r="C51" s="166" t="s">
        <v>31</v>
      </c>
      <c r="D51" s="167">
        <f t="shared" si="4"/>
        <v>-1</v>
      </c>
      <c r="E51" s="167" t="str">
        <f t="shared" si="4"/>
        <v>-</v>
      </c>
      <c r="F51" s="167">
        <f t="shared" si="4"/>
        <v>-0.5</v>
      </c>
      <c r="G51" s="168">
        <f t="shared" si="4"/>
        <v>-1</v>
      </c>
      <c r="I51" s="166" t="s">
        <v>31</v>
      </c>
      <c r="J51" s="167">
        <f t="shared" ref="J51:M51" si="21">IFERROR((J26-I26)/I26,"-")</f>
        <v>-1</v>
      </c>
      <c r="K51" s="167" t="str">
        <f t="shared" si="21"/>
        <v>-</v>
      </c>
      <c r="L51" s="167">
        <f t="shared" si="21"/>
        <v>-0.62847544850260884</v>
      </c>
      <c r="M51" s="168">
        <f t="shared" si="21"/>
        <v>-1</v>
      </c>
    </row>
    <row r="52" spans="3:13" x14ac:dyDescent="0.2">
      <c r="C52" s="166" t="s">
        <v>31</v>
      </c>
      <c r="D52" s="167">
        <f t="shared" si="4"/>
        <v>-0.44444444444444442</v>
      </c>
      <c r="E52" s="167">
        <f t="shared" si="4"/>
        <v>0.8</v>
      </c>
      <c r="F52" s="167">
        <f t="shared" si="4"/>
        <v>0.33333333333333331</v>
      </c>
      <c r="G52" s="168">
        <f t="shared" si="4"/>
        <v>-0.75</v>
      </c>
      <c r="I52" s="166" t="s">
        <v>31</v>
      </c>
      <c r="J52" s="167">
        <f t="shared" ref="J52:M52" si="22">IFERROR((J27-I27)/I27,"-")</f>
        <v>-0.13983617519224339</v>
      </c>
      <c r="K52" s="167">
        <f t="shared" si="22"/>
        <v>-8.8329608395685544E-2</v>
      </c>
      <c r="L52" s="167">
        <f t="shared" si="22"/>
        <v>0.40439138776380301</v>
      </c>
      <c r="M52" s="168">
        <f t="shared" si="22"/>
        <v>-0.65133576199149967</v>
      </c>
    </row>
    <row r="53" spans="3:13" x14ac:dyDescent="0.2">
      <c r="C53" s="166" t="s">
        <v>31</v>
      </c>
      <c r="D53" s="167">
        <f t="shared" si="4"/>
        <v>-0.16666666666666666</v>
      </c>
      <c r="E53" s="167">
        <f t="shared" si="4"/>
        <v>-0.2</v>
      </c>
      <c r="F53" s="167">
        <f t="shared" si="4"/>
        <v>2.5</v>
      </c>
      <c r="G53" s="168">
        <f t="shared" si="4"/>
        <v>-0.7142857142857143</v>
      </c>
      <c r="I53" s="166" t="s">
        <v>31</v>
      </c>
      <c r="J53" s="167">
        <f t="shared" ref="J53:M53" si="23">IFERROR((J28-I28)/I28,"-")</f>
        <v>-0.30578742348358373</v>
      </c>
      <c r="K53" s="167">
        <f t="shared" si="23"/>
        <v>-3.9679358717434866E-2</v>
      </c>
      <c r="L53" s="167">
        <f t="shared" si="23"/>
        <v>2.7086811352253757</v>
      </c>
      <c r="M53" s="168">
        <f t="shared" si="23"/>
        <v>-0.55030384875084404</v>
      </c>
    </row>
    <row r="54" spans="3:13" x14ac:dyDescent="0.2">
      <c r="C54" s="166" t="s">
        <v>31</v>
      </c>
      <c r="D54" s="167">
        <f>IFERROR((D29-C29)/C29,"-")</f>
        <v>2</v>
      </c>
      <c r="E54" s="167">
        <f t="shared" ref="E54:G54" si="24">IFERROR((E29-D29)/D29,"-")</f>
        <v>-1</v>
      </c>
      <c r="F54" s="167" t="str">
        <f t="shared" si="24"/>
        <v>-</v>
      </c>
      <c r="G54" s="168" t="str">
        <f t="shared" si="24"/>
        <v>-</v>
      </c>
      <c r="I54" s="166" t="s">
        <v>31</v>
      </c>
      <c r="J54" s="167">
        <f>IFERROR((J29-I29)/I29,"-")</f>
        <v>0.89289989118607183</v>
      </c>
      <c r="K54" s="167">
        <f t="shared" ref="K54:M54" si="25">IFERROR((K29-J29)/J29,"-")</f>
        <v>-1</v>
      </c>
      <c r="L54" s="167" t="str">
        <f t="shared" si="25"/>
        <v>-</v>
      </c>
      <c r="M54" s="168" t="str">
        <f t="shared" si="25"/>
        <v>-</v>
      </c>
    </row>
    <row r="55" spans="3:13" ht="17" thickBot="1" x14ac:dyDescent="0.25">
      <c r="C55" s="169" t="s">
        <v>31</v>
      </c>
      <c r="D55" s="170" t="str">
        <f t="shared" si="4"/>
        <v>-</v>
      </c>
      <c r="E55" s="170">
        <f t="shared" si="4"/>
        <v>-0.5</v>
      </c>
      <c r="F55" s="170">
        <f t="shared" si="4"/>
        <v>-1</v>
      </c>
      <c r="G55" s="171" t="str">
        <f t="shared" si="4"/>
        <v>-</v>
      </c>
      <c r="I55" s="169" t="s">
        <v>31</v>
      </c>
      <c r="J55" s="170" t="str">
        <f t="shared" ref="J55:M55" si="26">IFERROR((J30-I30)/I30,"-")</f>
        <v>-</v>
      </c>
      <c r="K55" s="170">
        <f t="shared" si="26"/>
        <v>-0.81097890751757706</v>
      </c>
      <c r="L55" s="170">
        <f t="shared" si="26"/>
        <v>-1</v>
      </c>
      <c r="M55" s="171" t="str">
        <f t="shared" si="26"/>
        <v>-</v>
      </c>
    </row>
    <row r="56" spans="3:13" ht="17" thickBot="1" x14ac:dyDescent="0.25">
      <c r="C56" s="172" t="s">
        <v>31</v>
      </c>
      <c r="D56" s="173">
        <f t="shared" si="4"/>
        <v>-8.6154564557553118E-2</v>
      </c>
      <c r="E56" s="173">
        <f t="shared" si="4"/>
        <v>-3.8323965252938172E-2</v>
      </c>
      <c r="F56" s="173">
        <f t="shared" si="4"/>
        <v>-2.4707757704569608E-2</v>
      </c>
      <c r="G56" s="174">
        <f t="shared" si="4"/>
        <v>-0.2173794606374285</v>
      </c>
      <c r="I56" s="172" t="s">
        <v>31</v>
      </c>
      <c r="J56" s="173">
        <f t="shared" ref="J56:M56" si="27">IFERROR((J31-I31)/I31,"-")</f>
        <v>-0.18051044873282021</v>
      </c>
      <c r="K56" s="173">
        <f t="shared" si="27"/>
        <v>-5.8448293538133689E-2</v>
      </c>
      <c r="L56" s="173">
        <f t="shared" si="27"/>
        <v>-8.8079348305651062E-2</v>
      </c>
      <c r="M56" s="174">
        <f t="shared" si="27"/>
        <v>-0.16057843745731246</v>
      </c>
    </row>
  </sheetData>
  <mergeCells count="2">
    <mergeCell ref="B7:G7"/>
    <mergeCell ref="H7:M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F6AB-487D-B842-BA8C-63A05B3E337D}">
  <dimension ref="A1:P26"/>
  <sheetViews>
    <sheetView tabSelected="1" workbookViewId="0">
      <selection activeCell="I3" sqref="I3"/>
    </sheetView>
  </sheetViews>
  <sheetFormatPr baseColWidth="10" defaultColWidth="15" defaultRowHeight="16" x14ac:dyDescent="0.2"/>
  <cols>
    <col min="1" max="1" width="17.6640625" style="140" bestFit="1" customWidth="1"/>
    <col min="2" max="2" width="29.5" style="140" bestFit="1" customWidth="1"/>
    <col min="3" max="3" width="7.6640625" style="140" bestFit="1" customWidth="1"/>
    <col min="4" max="4" width="7.83203125" style="140" bestFit="1" customWidth="1"/>
    <col min="5" max="5" width="8.1640625" style="140" bestFit="1" customWidth="1"/>
    <col min="6" max="6" width="7.83203125" style="140" bestFit="1" customWidth="1"/>
    <col min="7" max="7" width="8.1640625" style="140" bestFit="1" customWidth="1"/>
    <col min="8" max="9" width="13.6640625" style="140" bestFit="1" customWidth="1"/>
    <col min="10" max="13" width="12.5" style="140" bestFit="1" customWidth="1"/>
    <col min="14" max="14" width="31" style="140" customWidth="1"/>
    <col min="15" max="15" width="17.83203125" style="140" bestFit="1" customWidth="1"/>
    <col min="16" max="16" width="15.6640625" style="140" bestFit="1" customWidth="1"/>
    <col min="17" max="16384" width="15" style="140"/>
  </cols>
  <sheetData>
    <row r="1" spans="1:16" x14ac:dyDescent="0.2">
      <c r="A1" s="105"/>
      <c r="B1" s="105"/>
    </row>
    <row r="2" spans="1:16" x14ac:dyDescent="0.2">
      <c r="A2" s="105"/>
      <c r="B2" s="106"/>
    </row>
    <row r="3" spans="1:16" ht="102" x14ac:dyDescent="0.2">
      <c r="A3" s="107" t="s">
        <v>26</v>
      </c>
      <c r="B3" s="42" t="s">
        <v>1</v>
      </c>
    </row>
    <row r="4" spans="1:16" ht="17" x14ac:dyDescent="0.2">
      <c r="A4" s="107" t="s">
        <v>65</v>
      </c>
      <c r="B4" s="42" t="s">
        <v>0</v>
      </c>
    </row>
    <row r="6" spans="1:16" ht="17" thickBot="1" x14ac:dyDescent="0.25">
      <c r="B6" s="43"/>
    </row>
    <row r="7" spans="1:16" ht="17" thickBot="1" x14ac:dyDescent="0.25">
      <c r="B7" s="134" t="s">
        <v>22</v>
      </c>
      <c r="C7" s="135"/>
      <c r="D7" s="135"/>
      <c r="E7" s="135"/>
      <c r="F7" s="135"/>
      <c r="G7" s="136"/>
      <c r="H7" s="137" t="s">
        <v>24</v>
      </c>
      <c r="I7" s="135"/>
      <c r="J7" s="135"/>
      <c r="K7" s="135"/>
      <c r="L7" s="135"/>
      <c r="M7" s="138"/>
      <c r="N7" s="44"/>
      <c r="O7" s="45"/>
    </row>
    <row r="8" spans="1:16" ht="17" thickBot="1" x14ac:dyDescent="0.25">
      <c r="A8" s="46" t="s">
        <v>66</v>
      </c>
      <c r="B8" s="147" t="s">
        <v>23</v>
      </c>
      <c r="C8" s="47">
        <v>45658</v>
      </c>
      <c r="D8" s="48">
        <v>45689</v>
      </c>
      <c r="E8" s="48">
        <v>45717</v>
      </c>
      <c r="F8" s="48">
        <v>45748</v>
      </c>
      <c r="G8" s="49">
        <v>45778</v>
      </c>
      <c r="H8" s="147" t="s">
        <v>25</v>
      </c>
      <c r="I8" s="47">
        <v>45658</v>
      </c>
      <c r="J8" s="48">
        <v>45689</v>
      </c>
      <c r="K8" s="48">
        <v>45717</v>
      </c>
      <c r="L8" s="48">
        <v>45748</v>
      </c>
      <c r="M8" s="50">
        <v>45778</v>
      </c>
      <c r="N8" s="51"/>
      <c r="O8" s="147" t="s">
        <v>27</v>
      </c>
      <c r="P8" s="148" t="s">
        <v>28</v>
      </c>
    </row>
    <row r="9" spans="1:16" x14ac:dyDescent="0.2">
      <c r="A9" s="53" t="s">
        <v>128</v>
      </c>
      <c r="B9" s="149">
        <v>634</v>
      </c>
      <c r="C9" s="54">
        <v>176</v>
      </c>
      <c r="D9" s="55">
        <v>158</v>
      </c>
      <c r="E9" s="55">
        <v>126</v>
      </c>
      <c r="F9" s="55">
        <v>65</v>
      </c>
      <c r="G9" s="56">
        <v>109</v>
      </c>
      <c r="H9" s="6">
        <v>37475576</v>
      </c>
      <c r="I9" s="57">
        <v>10263112</v>
      </c>
      <c r="J9" s="58">
        <v>9771227</v>
      </c>
      <c r="K9" s="58">
        <v>7070167</v>
      </c>
      <c r="L9" s="58">
        <v>4013071</v>
      </c>
      <c r="M9" s="59">
        <v>6357999</v>
      </c>
      <c r="N9" s="121"/>
      <c r="O9" s="122">
        <f>B9/$B$16</f>
        <v>0.15830212234706617</v>
      </c>
      <c r="P9" s="123">
        <f>H9/$H$16</f>
        <v>0.485488149892496</v>
      </c>
    </row>
    <row r="10" spans="1:16" x14ac:dyDescent="0.2">
      <c r="A10" s="63" t="s">
        <v>127</v>
      </c>
      <c r="B10" s="152">
        <v>1492</v>
      </c>
      <c r="C10" s="64">
        <v>321</v>
      </c>
      <c r="D10" s="65">
        <v>319</v>
      </c>
      <c r="E10" s="65">
        <v>258</v>
      </c>
      <c r="F10" s="65">
        <v>316</v>
      </c>
      <c r="G10" s="66">
        <v>278</v>
      </c>
      <c r="H10" s="7">
        <v>22013761</v>
      </c>
      <c r="I10" s="67">
        <v>5052691</v>
      </c>
      <c r="J10" s="68">
        <v>4908015</v>
      </c>
      <c r="K10" s="68">
        <v>3431303</v>
      </c>
      <c r="L10" s="68">
        <v>4159767</v>
      </c>
      <c r="M10" s="69">
        <v>4461985</v>
      </c>
      <c r="N10" s="121"/>
      <c r="O10" s="124">
        <f t="shared" ref="O10:O16" si="0">B10/$B$16</f>
        <v>0.37253433208489389</v>
      </c>
      <c r="P10" s="125">
        <f t="shared" ref="P10:P16" si="1">H10/$H$16</f>
        <v>0.28518361132236053</v>
      </c>
    </row>
    <row r="11" spans="1:16" x14ac:dyDescent="0.2">
      <c r="A11" s="63" t="s">
        <v>126</v>
      </c>
      <c r="B11" s="152">
        <v>827</v>
      </c>
      <c r="C11" s="64">
        <v>175</v>
      </c>
      <c r="D11" s="65">
        <v>152</v>
      </c>
      <c r="E11" s="65">
        <v>198</v>
      </c>
      <c r="F11" s="65">
        <v>176</v>
      </c>
      <c r="G11" s="66">
        <v>126</v>
      </c>
      <c r="H11" s="7">
        <v>8841460</v>
      </c>
      <c r="I11" s="67">
        <v>1606829</v>
      </c>
      <c r="J11" s="68">
        <v>1700331</v>
      </c>
      <c r="K11" s="68">
        <v>2231703</v>
      </c>
      <c r="L11" s="68">
        <v>1822357</v>
      </c>
      <c r="M11" s="69">
        <v>1480240</v>
      </c>
      <c r="N11" s="121"/>
      <c r="O11" s="124">
        <f t="shared" si="0"/>
        <v>0.20649188514357053</v>
      </c>
      <c r="P11" s="125">
        <f t="shared" si="1"/>
        <v>0.11453924171168196</v>
      </c>
    </row>
    <row r="12" spans="1:16" x14ac:dyDescent="0.2">
      <c r="A12" s="63" t="s">
        <v>125</v>
      </c>
      <c r="B12" s="152">
        <v>277</v>
      </c>
      <c r="C12" s="64">
        <v>72</v>
      </c>
      <c r="D12" s="65">
        <v>47</v>
      </c>
      <c r="E12" s="65">
        <v>61</v>
      </c>
      <c r="F12" s="65">
        <v>67</v>
      </c>
      <c r="G12" s="66">
        <v>30</v>
      </c>
      <c r="H12" s="7">
        <v>3723616</v>
      </c>
      <c r="I12" s="67">
        <v>818016</v>
      </c>
      <c r="J12" s="68">
        <v>588530</v>
      </c>
      <c r="K12" s="68">
        <v>784390</v>
      </c>
      <c r="L12" s="68">
        <v>1071980</v>
      </c>
      <c r="M12" s="69">
        <v>460700</v>
      </c>
      <c r="N12" s="121"/>
      <c r="O12" s="124">
        <f t="shared" si="0"/>
        <v>6.9163545568039955E-2</v>
      </c>
      <c r="P12" s="125">
        <f t="shared" si="1"/>
        <v>4.823865663199136E-2</v>
      </c>
    </row>
    <row r="13" spans="1:16" x14ac:dyDescent="0.2">
      <c r="A13" s="63" t="s">
        <v>124</v>
      </c>
      <c r="B13" s="152">
        <v>564</v>
      </c>
      <c r="C13" s="64">
        <v>190</v>
      </c>
      <c r="D13" s="65">
        <v>146</v>
      </c>
      <c r="E13" s="65">
        <v>89</v>
      </c>
      <c r="F13" s="65">
        <v>90</v>
      </c>
      <c r="G13" s="66">
        <v>49</v>
      </c>
      <c r="H13" s="7">
        <v>3551360</v>
      </c>
      <c r="I13" s="67">
        <v>1212000</v>
      </c>
      <c r="J13" s="68">
        <v>882540</v>
      </c>
      <c r="K13" s="68">
        <v>560210</v>
      </c>
      <c r="L13" s="68">
        <v>568100</v>
      </c>
      <c r="M13" s="69">
        <v>328510</v>
      </c>
      <c r="N13" s="121"/>
      <c r="O13" s="124">
        <f t="shared" si="0"/>
        <v>0.14082397003745317</v>
      </c>
      <c r="P13" s="125">
        <f t="shared" si="1"/>
        <v>4.6007116635170986E-2</v>
      </c>
    </row>
    <row r="14" spans="1:16" x14ac:dyDescent="0.2">
      <c r="A14" s="63" t="s">
        <v>123</v>
      </c>
      <c r="B14" s="152">
        <v>190</v>
      </c>
      <c r="C14" s="64">
        <v>50</v>
      </c>
      <c r="D14" s="65">
        <v>23</v>
      </c>
      <c r="E14" s="65">
        <v>60</v>
      </c>
      <c r="F14" s="65">
        <v>39</v>
      </c>
      <c r="G14" s="66">
        <v>18</v>
      </c>
      <c r="H14" s="7">
        <v>1403973</v>
      </c>
      <c r="I14" s="67">
        <v>330500</v>
      </c>
      <c r="J14" s="68">
        <v>206136</v>
      </c>
      <c r="K14" s="68">
        <v>425907</v>
      </c>
      <c r="L14" s="68">
        <v>305610</v>
      </c>
      <c r="M14" s="69">
        <v>135820</v>
      </c>
      <c r="N14" s="121"/>
      <c r="O14" s="124">
        <f t="shared" si="0"/>
        <v>4.7440699126092382E-2</v>
      </c>
      <c r="P14" s="125">
        <f t="shared" si="1"/>
        <v>1.8188172858744512E-2</v>
      </c>
    </row>
    <row r="15" spans="1:16" ht="17" thickBot="1" x14ac:dyDescent="0.25">
      <c r="A15" s="71" t="s">
        <v>122</v>
      </c>
      <c r="B15" s="156">
        <v>21</v>
      </c>
      <c r="C15" s="72">
        <v>5</v>
      </c>
      <c r="D15" s="96">
        <v>2</v>
      </c>
      <c r="E15" s="96">
        <v>11</v>
      </c>
      <c r="F15" s="96">
        <v>1</v>
      </c>
      <c r="G15" s="97">
        <v>2</v>
      </c>
      <c r="H15" s="8">
        <v>181790</v>
      </c>
      <c r="I15" s="74">
        <v>31950</v>
      </c>
      <c r="J15" s="98">
        <v>57980</v>
      </c>
      <c r="K15" s="98">
        <v>73890</v>
      </c>
      <c r="L15" s="98">
        <v>5990</v>
      </c>
      <c r="M15" s="99">
        <v>11980</v>
      </c>
      <c r="N15" s="121"/>
      <c r="O15" s="124">
        <f t="shared" si="0"/>
        <v>5.2434456928838954E-3</v>
      </c>
      <c r="P15" s="125">
        <f t="shared" si="1"/>
        <v>2.3550509475546645E-3</v>
      </c>
    </row>
    <row r="16" spans="1:16" ht="17" thickBot="1" x14ac:dyDescent="0.25">
      <c r="A16" s="157" t="s">
        <v>20</v>
      </c>
      <c r="B16" s="158">
        <v>4005</v>
      </c>
      <c r="C16" s="159">
        <v>989</v>
      </c>
      <c r="D16" s="160">
        <v>847</v>
      </c>
      <c r="E16" s="160">
        <v>803</v>
      </c>
      <c r="F16" s="160">
        <v>754</v>
      </c>
      <c r="G16" s="161">
        <v>612</v>
      </c>
      <c r="H16" s="9">
        <v>77191536</v>
      </c>
      <c r="I16" s="10">
        <v>19315098</v>
      </c>
      <c r="J16" s="11">
        <v>18114759</v>
      </c>
      <c r="K16" s="11">
        <v>14577570</v>
      </c>
      <c r="L16" s="11">
        <v>11946875</v>
      </c>
      <c r="M16" s="12">
        <v>13237234</v>
      </c>
      <c r="N16" s="121"/>
      <c r="O16" s="126">
        <f t="shared" si="0"/>
        <v>1</v>
      </c>
      <c r="P16" s="127">
        <f t="shared" si="1"/>
        <v>1</v>
      </c>
    </row>
    <row r="17" spans="2:13" ht="17" thickBot="1" x14ac:dyDescent="0.25"/>
    <row r="18" spans="2:13" ht="17" thickBot="1" x14ac:dyDescent="0.25">
      <c r="B18" s="162" t="s">
        <v>30</v>
      </c>
    </row>
    <row r="19" spans="2:13" x14ac:dyDescent="0.2">
      <c r="C19" s="163" t="s">
        <v>31</v>
      </c>
      <c r="D19" s="164">
        <f>IFERROR((D9-C9)/C9,"-")</f>
        <v>-0.10227272727272728</v>
      </c>
      <c r="E19" s="164">
        <f t="shared" ref="E19:G19" si="2">IFERROR((E9-D9)/D9,"-")</f>
        <v>-0.20253164556962025</v>
      </c>
      <c r="F19" s="164">
        <f t="shared" si="2"/>
        <v>-0.48412698412698413</v>
      </c>
      <c r="G19" s="165">
        <f t="shared" si="2"/>
        <v>0.67692307692307696</v>
      </c>
      <c r="I19" s="163" t="s">
        <v>31</v>
      </c>
      <c r="J19" s="164">
        <f>IFERROR((J9-I9)/I9,"-")</f>
        <v>-4.7927470732074248E-2</v>
      </c>
      <c r="K19" s="164">
        <f t="shared" ref="K19:M19" si="3">IFERROR((K9-J9)/J9,"-")</f>
        <v>-0.27642997138435121</v>
      </c>
      <c r="L19" s="164">
        <f t="shared" si="3"/>
        <v>-0.43239374685208992</v>
      </c>
      <c r="M19" s="165">
        <f t="shared" si="3"/>
        <v>0.58432257988956582</v>
      </c>
    </row>
    <row r="20" spans="2:13" x14ac:dyDescent="0.2">
      <c r="C20" s="166" t="s">
        <v>31</v>
      </c>
      <c r="D20" s="167">
        <f t="shared" ref="D20:G25" si="4">IFERROR((D10-C10)/C10,"-")</f>
        <v>-6.2305295950155761E-3</v>
      </c>
      <c r="E20" s="167">
        <f t="shared" si="4"/>
        <v>-0.19122257053291536</v>
      </c>
      <c r="F20" s="167">
        <f t="shared" si="4"/>
        <v>0.22480620155038761</v>
      </c>
      <c r="G20" s="168">
        <f t="shared" si="4"/>
        <v>-0.12025316455696203</v>
      </c>
      <c r="I20" s="166" t="s">
        <v>31</v>
      </c>
      <c r="J20" s="167">
        <f t="shared" ref="J20:M20" si="5">IFERROR((J10-I10)/I10,"-")</f>
        <v>-2.863345492530614E-2</v>
      </c>
      <c r="K20" s="167">
        <f t="shared" si="5"/>
        <v>-0.30087764605446399</v>
      </c>
      <c r="L20" s="167">
        <f t="shared" si="5"/>
        <v>0.21229952586524711</v>
      </c>
      <c r="M20" s="168">
        <f t="shared" si="5"/>
        <v>7.2652626937999176E-2</v>
      </c>
    </row>
    <row r="21" spans="2:13" x14ac:dyDescent="0.2">
      <c r="C21" s="166" t="s">
        <v>31</v>
      </c>
      <c r="D21" s="167">
        <f t="shared" si="4"/>
        <v>-0.13142857142857142</v>
      </c>
      <c r="E21" s="167">
        <f t="shared" si="4"/>
        <v>0.30263157894736842</v>
      </c>
      <c r="F21" s="167">
        <f t="shared" si="4"/>
        <v>-0.1111111111111111</v>
      </c>
      <c r="G21" s="168">
        <f t="shared" si="4"/>
        <v>-0.28409090909090912</v>
      </c>
      <c r="I21" s="166" t="s">
        <v>31</v>
      </c>
      <c r="J21" s="167">
        <f t="shared" ref="J21:M21" si="6">IFERROR((J11-I11)/I11,"-")</f>
        <v>5.8190386158079047E-2</v>
      </c>
      <c r="K21" s="167">
        <f t="shared" si="6"/>
        <v>0.31251091699204447</v>
      </c>
      <c r="L21" s="167">
        <f t="shared" si="6"/>
        <v>-0.18342315263276521</v>
      </c>
      <c r="M21" s="168">
        <f t="shared" si="6"/>
        <v>-0.18773324875422323</v>
      </c>
    </row>
    <row r="22" spans="2:13" x14ac:dyDescent="0.2">
      <c r="C22" s="166" t="s">
        <v>31</v>
      </c>
      <c r="D22" s="167">
        <f t="shared" si="4"/>
        <v>-0.34722222222222221</v>
      </c>
      <c r="E22" s="167">
        <f t="shared" si="4"/>
        <v>0.2978723404255319</v>
      </c>
      <c r="F22" s="167">
        <f t="shared" si="4"/>
        <v>9.8360655737704916E-2</v>
      </c>
      <c r="G22" s="168">
        <f t="shared" si="4"/>
        <v>-0.55223880597014929</v>
      </c>
      <c r="I22" s="166" t="s">
        <v>31</v>
      </c>
      <c r="J22" s="167">
        <f t="shared" ref="J22:M22" si="7">IFERROR((J12-I12)/I12,"-")</f>
        <v>-0.28053974494386419</v>
      </c>
      <c r="K22" s="167">
        <f t="shared" si="7"/>
        <v>0.33279526956994548</v>
      </c>
      <c r="L22" s="167">
        <f t="shared" si="7"/>
        <v>0.36664159410497327</v>
      </c>
      <c r="M22" s="168">
        <f t="shared" si="7"/>
        <v>-0.57023451930073321</v>
      </c>
    </row>
    <row r="23" spans="2:13" x14ac:dyDescent="0.2">
      <c r="C23" s="166" t="s">
        <v>31</v>
      </c>
      <c r="D23" s="167">
        <f t="shared" si="4"/>
        <v>-0.23157894736842105</v>
      </c>
      <c r="E23" s="167">
        <f t="shared" si="4"/>
        <v>-0.3904109589041096</v>
      </c>
      <c r="F23" s="167">
        <f t="shared" si="4"/>
        <v>1.1235955056179775E-2</v>
      </c>
      <c r="G23" s="168">
        <f t="shared" si="4"/>
        <v>-0.45555555555555555</v>
      </c>
      <c r="I23" s="166" t="s">
        <v>31</v>
      </c>
      <c r="J23" s="167">
        <f t="shared" ref="J23:M23" si="8">IFERROR((J13-I13)/I13,"-")</f>
        <v>-0.27183168316831685</v>
      </c>
      <c r="K23" s="167">
        <f t="shared" si="8"/>
        <v>-0.36522990459355947</v>
      </c>
      <c r="L23" s="167">
        <f t="shared" si="8"/>
        <v>1.4084004212705949E-2</v>
      </c>
      <c r="M23" s="168">
        <f t="shared" si="8"/>
        <v>-0.42173913043478262</v>
      </c>
    </row>
    <row r="24" spans="2:13" x14ac:dyDescent="0.2">
      <c r="C24" s="166" t="s">
        <v>31</v>
      </c>
      <c r="D24" s="167">
        <f t="shared" si="4"/>
        <v>-0.54</v>
      </c>
      <c r="E24" s="167">
        <f t="shared" si="4"/>
        <v>1.6086956521739131</v>
      </c>
      <c r="F24" s="167">
        <f t="shared" si="4"/>
        <v>-0.35</v>
      </c>
      <c r="G24" s="168">
        <f t="shared" si="4"/>
        <v>-0.53846153846153844</v>
      </c>
      <c r="I24" s="166" t="s">
        <v>31</v>
      </c>
      <c r="J24" s="167">
        <f t="shared" ref="J24:M24" si="9">IFERROR((J14-I14)/I14,"-")</f>
        <v>-0.37629046898638424</v>
      </c>
      <c r="K24" s="167">
        <f t="shared" si="9"/>
        <v>1.0661456514146002</v>
      </c>
      <c r="L24" s="167">
        <f t="shared" si="9"/>
        <v>-0.28244898534187041</v>
      </c>
      <c r="M24" s="168">
        <f t="shared" si="9"/>
        <v>-0.55557736985046302</v>
      </c>
    </row>
    <row r="25" spans="2:13" ht="17" thickBot="1" x14ac:dyDescent="0.25">
      <c r="C25" s="169" t="s">
        <v>31</v>
      </c>
      <c r="D25" s="170">
        <f t="shared" si="4"/>
        <v>-0.6</v>
      </c>
      <c r="E25" s="170">
        <f t="shared" si="4"/>
        <v>4.5</v>
      </c>
      <c r="F25" s="170">
        <f t="shared" si="4"/>
        <v>-0.90909090909090906</v>
      </c>
      <c r="G25" s="171">
        <f t="shared" si="4"/>
        <v>1</v>
      </c>
      <c r="I25" s="169" t="s">
        <v>31</v>
      </c>
      <c r="J25" s="170">
        <f t="shared" ref="J25:M25" si="10">IFERROR((J15-I15)/I15,"-")</f>
        <v>0.81471048513302036</v>
      </c>
      <c r="K25" s="170">
        <f t="shared" si="10"/>
        <v>0.27440496723007934</v>
      </c>
      <c r="L25" s="170">
        <f t="shared" si="10"/>
        <v>-0.9189335498714305</v>
      </c>
      <c r="M25" s="171">
        <f t="shared" si="10"/>
        <v>1</v>
      </c>
    </row>
    <row r="26" spans="2:13" ht="17" thickBot="1" x14ac:dyDescent="0.25">
      <c r="C26" s="172" t="s">
        <v>31</v>
      </c>
      <c r="D26" s="173">
        <f>IFERROR((D16-C16)/C16,"-")</f>
        <v>-0.14357937310414559</v>
      </c>
      <c r="E26" s="173">
        <f t="shared" ref="E26:G26" si="11">IFERROR((E16-D16)/D16,"-")</f>
        <v>-5.1948051948051951E-2</v>
      </c>
      <c r="F26" s="173">
        <f t="shared" si="11"/>
        <v>-6.1021170610211707E-2</v>
      </c>
      <c r="G26" s="174">
        <f t="shared" si="11"/>
        <v>-0.1883289124668435</v>
      </c>
      <c r="I26" s="172" t="s">
        <v>31</v>
      </c>
      <c r="J26" s="173">
        <f>IFERROR((J16-I16)/I16,"-")</f>
        <v>-6.2145115701716866E-2</v>
      </c>
      <c r="K26" s="173">
        <f t="shared" ref="K26:M26" si="12">IFERROR((K16-J16)/J16,"-")</f>
        <v>-0.19526558426750254</v>
      </c>
      <c r="L26" s="173">
        <f t="shared" si="12"/>
        <v>-0.18046183280203765</v>
      </c>
      <c r="M26" s="174">
        <f t="shared" si="12"/>
        <v>0.10800807742610516</v>
      </c>
    </row>
  </sheetData>
  <mergeCells count="2">
    <mergeCell ref="B7:G7"/>
    <mergeCell ref="H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REPUESTOS DEL SOL</vt:lpstr>
      <vt:lpstr>SUSPENSIÓN Y DIRECCIÓN</vt:lpstr>
      <vt:lpstr>ILUMINACIÓN</vt:lpstr>
      <vt:lpstr>FRENOS</vt:lpstr>
      <vt:lpstr>ENCENDIDO</vt:lpstr>
      <vt:lpstr>MOTORES</vt:lpstr>
      <vt:lpstr>FILTROS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modified xsi:type="dcterms:W3CDTF">2025-06-18T13:20:02Z</dcterms:modified>
</cp:coreProperties>
</file>