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S\Desktop\INFORME DE VENTAS MENSUAL\"/>
    </mc:Choice>
  </mc:AlternateContent>
  <xr:revisionPtr revIDLastSave="0" documentId="13_ncr:1_{A3F1B6DA-25A3-41B6-A23D-FC2941BC7011}" xr6:coauthVersionLast="47" xr6:coauthVersionMax="47" xr10:uidLastSave="{00000000-0000-0000-0000-000000000000}"/>
  <bookViews>
    <workbookView xWindow="-108" yWindow="-108" windowWidth="23256" windowHeight="13896" xr2:uid="{273E94B0-FBFB-443B-A889-D383A95956D8}"/>
  </bookViews>
  <sheets>
    <sheet name="RESUMEN" sheetId="2" r:id="rId1"/>
    <sheet name="FERRE" sheetId="3" r:id="rId2"/>
    <sheet name="RDS" sheetId="1" r:id="rId3"/>
    <sheet name="VENTAS DIGITALES " sheetId="4" r:id="rId4"/>
    <sheet name="VENTAS SHOWROOM " sheetId="14" r:id="rId5"/>
    <sheet name="VENTAS RIPLEY" sheetId="7" r:id="rId6"/>
    <sheet name="WALMART" sheetId="12" r:id="rId7"/>
    <sheet name="MELI PERÙ" sheetId="10" r:id="rId8"/>
    <sheet name="AUTOSOL " sheetId="13" r:id="rId9"/>
    <sheet name="VENTA INTERNA " sheetId="16" r:id="rId10"/>
    <sheet name="NC PTO DE VENTAS " sheetId="17" state="hidden" r:id="rId11"/>
    <sheet name="detalle" sheetId="6" state="hidden" r:id="rId12"/>
    <sheet name="Hoja1" sheetId="5" state="hidden" r:id="rId13"/>
  </sheets>
  <definedNames>
    <definedName name="_xlnm._FilterDatabase" localSheetId="2" hidden="1">RDS!$A$5:$CE$33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50" i="1" l="1"/>
  <c r="GA74" i="1"/>
  <c r="GB74" i="1" s="1"/>
  <c r="EK37" i="1"/>
  <c r="J38" i="16" l="1"/>
  <c r="S38" i="16"/>
  <c r="J38" i="13"/>
  <c r="I38" i="10"/>
  <c r="K38" i="10"/>
  <c r="L38" i="10"/>
  <c r="M38" i="10"/>
  <c r="L75" i="12"/>
  <c r="M73" i="7"/>
  <c r="N73" i="7" s="1"/>
  <c r="L75" i="14"/>
  <c r="Y75" i="14"/>
  <c r="Y78" i="4"/>
  <c r="L78" i="4"/>
  <c r="M78" i="4"/>
  <c r="EP36" i="1"/>
  <c r="ES36" i="1"/>
  <c r="EV36" i="1"/>
  <c r="EY74" i="1"/>
  <c r="FC36" i="1"/>
  <c r="FF36" i="1"/>
  <c r="FI36" i="1"/>
  <c r="DY74" i="1"/>
  <c r="CY74" i="1"/>
  <c r="K74" i="1"/>
  <c r="L74" i="1"/>
  <c r="N74" i="1"/>
  <c r="X74" i="1"/>
  <c r="Y74" i="1" s="1"/>
  <c r="AA74" i="1"/>
  <c r="AK74" i="1"/>
  <c r="AL74" i="1"/>
  <c r="AN74" i="1"/>
  <c r="AX74" i="1"/>
  <c r="BA74" i="1"/>
  <c r="BK74" i="1"/>
  <c r="BL74" i="1"/>
  <c r="BN74" i="1"/>
  <c r="BX74" i="1"/>
  <c r="CA74" i="1"/>
  <c r="CK74" i="1"/>
  <c r="CL74" i="1"/>
  <c r="CN74" i="1"/>
  <c r="CX74" i="1"/>
  <c r="DA74" i="1"/>
  <c r="DK74" i="1"/>
  <c r="DL74" i="1"/>
  <c r="DN74" i="1"/>
  <c r="DX74" i="1"/>
  <c r="EA74" i="1"/>
  <c r="EC74" i="1"/>
  <c r="EF74" i="1"/>
  <c r="EI74" i="1"/>
  <c r="EK74" i="1"/>
  <c r="EL74" i="1"/>
  <c r="EN74" i="1"/>
  <c r="EX74" i="1"/>
  <c r="FA74" i="1"/>
  <c r="FK74" i="1"/>
  <c r="FL74" i="1"/>
  <c r="FN74" i="1"/>
  <c r="AR74" i="3"/>
  <c r="AU74" i="3"/>
  <c r="AX74" i="3"/>
  <c r="BA74" i="3"/>
  <c r="AY74" i="1" l="1"/>
  <c r="BY74" i="1"/>
  <c r="ED74" i="1" l="1"/>
  <c r="EG74" i="1"/>
  <c r="EJ74" i="1"/>
  <c r="K74" i="3" l="1"/>
  <c r="L74" i="3"/>
  <c r="N74" i="3"/>
  <c r="X74" i="3"/>
  <c r="Y74" i="3" s="1"/>
  <c r="AA74" i="3"/>
  <c r="AK74" i="3"/>
  <c r="AL74" i="3" s="1"/>
  <c r="AN74" i="3"/>
  <c r="ED44" i="1"/>
  <c r="BB74" i="3" l="1"/>
  <c r="F39" i="13"/>
  <c r="L39" i="13"/>
  <c r="K39" i="13"/>
  <c r="H39" i="13"/>
  <c r="D39" i="13"/>
  <c r="F39" i="16"/>
  <c r="S79" i="4"/>
  <c r="I76" i="12"/>
  <c r="C76" i="12"/>
  <c r="F76" i="12"/>
  <c r="AB79" i="4"/>
  <c r="L10" i="10" l="1"/>
  <c r="L11" i="10"/>
  <c r="L12" i="10"/>
  <c r="L13" i="10"/>
  <c r="L14" i="10"/>
  <c r="L15" i="10"/>
  <c r="L9" i="10"/>
  <c r="L8" i="10"/>
  <c r="V76" i="14"/>
  <c r="P76" i="14"/>
  <c r="S76" i="14"/>
  <c r="F76" i="14"/>
  <c r="O79" i="4"/>
  <c r="N79" i="4"/>
  <c r="I79" i="4"/>
  <c r="F79" i="4"/>
  <c r="C79" i="4"/>
  <c r="E76" i="14"/>
  <c r="H76" i="14"/>
  <c r="I76" i="14"/>
  <c r="C76" i="14"/>
  <c r="J39" i="10"/>
  <c r="E39" i="10"/>
  <c r="G39" i="10"/>
  <c r="C39" i="10"/>
  <c r="G74" i="7"/>
  <c r="J74" i="7"/>
  <c r="D74" i="7"/>
  <c r="FM75" i="1"/>
  <c r="FH75" i="1"/>
  <c r="FE75" i="1"/>
  <c r="FB75" i="1"/>
  <c r="EZ75" i="1"/>
  <c r="EU75" i="1"/>
  <c r="ER75" i="1"/>
  <c r="EO75" i="1"/>
  <c r="EM75" i="1"/>
  <c r="EH75" i="1"/>
  <c r="EE75" i="1"/>
  <c r="EB75" i="1"/>
  <c r="DZ75" i="1"/>
  <c r="DU75" i="1"/>
  <c r="DR75" i="1"/>
  <c r="DO75" i="1"/>
  <c r="DM75" i="1"/>
  <c r="DH75" i="1"/>
  <c r="DE75" i="1"/>
  <c r="DB75" i="1"/>
  <c r="CZ75" i="1"/>
  <c r="CU75" i="1"/>
  <c r="CR75" i="1"/>
  <c r="CO75" i="1"/>
  <c r="CM75" i="1"/>
  <c r="CH75" i="1"/>
  <c r="CE75" i="1"/>
  <c r="CB75" i="1"/>
  <c r="BZ75" i="1"/>
  <c r="BU75" i="1"/>
  <c r="BR75" i="1"/>
  <c r="BO75" i="1"/>
  <c r="BM75" i="1"/>
  <c r="BH75" i="1"/>
  <c r="BE75" i="1"/>
  <c r="BB75" i="1"/>
  <c r="AZ75" i="1"/>
  <c r="AU75" i="1"/>
  <c r="AR75" i="1"/>
  <c r="AO75" i="1"/>
  <c r="AM75" i="1"/>
  <c r="AH75" i="1"/>
  <c r="AE75" i="1"/>
  <c r="AB75" i="1"/>
  <c r="Z75" i="1"/>
  <c r="U75" i="1"/>
  <c r="R75" i="1"/>
  <c r="O75" i="1"/>
  <c r="M75" i="1"/>
  <c r="H75" i="1"/>
  <c r="E75" i="1"/>
  <c r="B75" i="1"/>
  <c r="AM75" i="3"/>
  <c r="AH75" i="3"/>
  <c r="AE75" i="3"/>
  <c r="AB75" i="3"/>
  <c r="Z75" i="3"/>
  <c r="U75" i="3"/>
  <c r="R75" i="3"/>
  <c r="O75" i="3"/>
  <c r="M75" i="3"/>
  <c r="H75" i="3"/>
  <c r="E75" i="3"/>
  <c r="B75" i="3"/>
  <c r="C11" i="2"/>
  <c r="F11" i="2"/>
  <c r="I9" i="2"/>
  <c r="F9" i="2"/>
  <c r="C9" i="2"/>
  <c r="I8" i="2"/>
  <c r="C8" i="2"/>
  <c r="F8" i="2"/>
  <c r="I36" i="10" l="1"/>
  <c r="K36" i="10"/>
  <c r="L36" i="10"/>
  <c r="M36" i="10"/>
  <c r="I37" i="10"/>
  <c r="M37" i="10" s="1"/>
  <c r="K37" i="10"/>
  <c r="L37" i="10"/>
  <c r="L43" i="7"/>
  <c r="I43" i="7"/>
  <c r="F43" i="7"/>
  <c r="M45" i="7"/>
  <c r="M46" i="7"/>
  <c r="M47" i="7"/>
  <c r="M48" i="7"/>
  <c r="M49" i="7"/>
  <c r="M43" i="7"/>
  <c r="N43" i="7" s="1"/>
  <c r="EP7" i="1"/>
  <c r="ES7" i="1"/>
  <c r="EV7" i="1"/>
  <c r="EV8" i="1" s="1"/>
  <c r="EV9" i="1" s="1"/>
  <c r="EV10" i="1" s="1"/>
  <c r="EV11" i="1" s="1"/>
  <c r="EV12" i="1" s="1"/>
  <c r="EV13" i="1" s="1"/>
  <c r="EV14" i="1" s="1"/>
  <c r="EV15" i="1" s="1"/>
  <c r="EV16" i="1" s="1"/>
  <c r="EV17" i="1" s="1"/>
  <c r="EV18" i="1" s="1"/>
  <c r="EV19" i="1" s="1"/>
  <c r="EV20" i="1" s="1"/>
  <c r="EV21" i="1" s="1"/>
  <c r="EV22" i="1" s="1"/>
  <c r="EV23" i="1" s="1"/>
  <c r="EV24" i="1" s="1"/>
  <c r="EV25" i="1" s="1"/>
  <c r="EV26" i="1" s="1"/>
  <c r="EV27" i="1" s="1"/>
  <c r="EV28" i="1" s="1"/>
  <c r="EV29" i="1" s="1"/>
  <c r="EV30" i="1" s="1"/>
  <c r="EV31" i="1" s="1"/>
  <c r="EV32" i="1" s="1"/>
  <c r="EV33" i="1" s="1"/>
  <c r="EV34" i="1" s="1"/>
  <c r="EV35" i="1" s="1"/>
  <c r="EP8" i="1"/>
  <c r="EP9" i="1" s="1"/>
  <c r="EP10" i="1" s="1"/>
  <c r="EP11" i="1" s="1"/>
  <c r="EP12" i="1" s="1"/>
  <c r="EP13" i="1" s="1"/>
  <c r="EP14" i="1" s="1"/>
  <c r="EP15" i="1" s="1"/>
  <c r="EP16" i="1" s="1"/>
  <c r="EP17" i="1" s="1"/>
  <c r="EP18" i="1" s="1"/>
  <c r="EP19" i="1" s="1"/>
  <c r="EP20" i="1" s="1"/>
  <c r="EP21" i="1" s="1"/>
  <c r="EP22" i="1" s="1"/>
  <c r="EP23" i="1" s="1"/>
  <c r="EP24" i="1" s="1"/>
  <c r="EP25" i="1" s="1"/>
  <c r="EP26" i="1" s="1"/>
  <c r="EP27" i="1" s="1"/>
  <c r="EP28" i="1" s="1"/>
  <c r="EP29" i="1" s="1"/>
  <c r="EP30" i="1" s="1"/>
  <c r="EP31" i="1" s="1"/>
  <c r="EP32" i="1" s="1"/>
  <c r="EP33" i="1" s="1"/>
  <c r="EP34" i="1" s="1"/>
  <c r="EP35" i="1" s="1"/>
  <c r="ES8" i="1"/>
  <c r="ES9" i="1" s="1"/>
  <c r="ES10" i="1" s="1"/>
  <c r="ES11" i="1" s="1"/>
  <c r="ES12" i="1" s="1"/>
  <c r="ES13" i="1" s="1"/>
  <c r="ES14" i="1" s="1"/>
  <c r="ES15" i="1" s="1"/>
  <c r="ES16" i="1" s="1"/>
  <c r="ES17" i="1" s="1"/>
  <c r="ES18" i="1" s="1"/>
  <c r="ES19" i="1" s="1"/>
  <c r="ES20" i="1" s="1"/>
  <c r="ES21" i="1" s="1"/>
  <c r="ES22" i="1" s="1"/>
  <c r="ES23" i="1" s="1"/>
  <c r="ES24" i="1" s="1"/>
  <c r="ES25" i="1" s="1"/>
  <c r="ES26" i="1" s="1"/>
  <c r="ES27" i="1" s="1"/>
  <c r="ES28" i="1" s="1"/>
  <c r="ES29" i="1" s="1"/>
  <c r="ES30" i="1" s="1"/>
  <c r="ES31" i="1" s="1"/>
  <c r="ES32" i="1" s="1"/>
  <c r="ES33" i="1" s="1"/>
  <c r="ES34" i="1" s="1"/>
  <c r="ES35" i="1" s="1"/>
  <c r="EO37" i="1"/>
  <c r="ER37" i="1"/>
  <c r="EU37" i="1"/>
  <c r="EZ37" i="1"/>
  <c r="AU73" i="3"/>
  <c r="AX73" i="3"/>
  <c r="O39" i="16"/>
  <c r="Q39" i="16"/>
  <c r="M39" i="16"/>
  <c r="H39" i="16"/>
  <c r="D39" i="16"/>
  <c r="V79" i="4"/>
  <c r="P79" i="4"/>
  <c r="N76" i="14"/>
  <c r="O76" i="14"/>
  <c r="E76" i="12"/>
  <c r="H76" i="12"/>
  <c r="K39" i="16"/>
  <c r="L39" i="16"/>
  <c r="AA79" i="4"/>
  <c r="X75" i="3" l="1"/>
  <c r="Y76" i="14"/>
  <c r="EV37" i="1"/>
  <c r="ES37" i="1"/>
  <c r="EP37" i="1"/>
  <c r="I39" i="10"/>
  <c r="N48" i="7"/>
  <c r="N49" i="7"/>
  <c r="N45" i="7"/>
  <c r="N46" i="7"/>
  <c r="J36" i="16"/>
  <c r="J37" i="16"/>
  <c r="S36" i="16"/>
  <c r="S37" i="16"/>
  <c r="AN68" i="3"/>
  <c r="L27" i="10"/>
  <c r="K25" i="10"/>
  <c r="DT44" i="1"/>
  <c r="CT44" i="1"/>
  <c r="S36" i="17"/>
  <c r="Q36" i="17"/>
  <c r="O36" i="17"/>
  <c r="G36" i="17"/>
  <c r="E36" i="17"/>
  <c r="C36" i="17"/>
  <c r="U32" i="17"/>
  <c r="I32" i="17"/>
  <c r="U31" i="17"/>
  <c r="I31" i="17"/>
  <c r="U30" i="17"/>
  <c r="I30" i="17"/>
  <c r="U29" i="17"/>
  <c r="I29" i="17"/>
  <c r="U28" i="17"/>
  <c r="I28" i="17"/>
  <c r="U27" i="17"/>
  <c r="I27" i="17"/>
  <c r="U26" i="17"/>
  <c r="I26" i="17"/>
  <c r="U25" i="17"/>
  <c r="I25" i="17"/>
  <c r="U24" i="17"/>
  <c r="I24" i="17"/>
  <c r="U23" i="17"/>
  <c r="I23" i="17"/>
  <c r="U22" i="17"/>
  <c r="I22" i="17"/>
  <c r="U21" i="17"/>
  <c r="I21" i="17"/>
  <c r="U20" i="17"/>
  <c r="I20" i="17"/>
  <c r="U19" i="17"/>
  <c r="I19" i="17"/>
  <c r="U18" i="17"/>
  <c r="I18" i="17"/>
  <c r="U17" i="17"/>
  <c r="I17" i="17"/>
  <c r="U16" i="17"/>
  <c r="I16" i="17"/>
  <c r="U15" i="17"/>
  <c r="I15" i="17"/>
  <c r="U14" i="17"/>
  <c r="I14" i="17"/>
  <c r="U13" i="17"/>
  <c r="I13" i="17"/>
  <c r="U12" i="17"/>
  <c r="I12" i="17"/>
  <c r="U11" i="17"/>
  <c r="I11" i="17"/>
  <c r="U10" i="17"/>
  <c r="I10" i="17"/>
  <c r="U9" i="17"/>
  <c r="I9" i="17"/>
  <c r="U8" i="17"/>
  <c r="I8" i="17"/>
  <c r="U7" i="17"/>
  <c r="I7" i="17"/>
  <c r="U6" i="17"/>
  <c r="T6" i="17"/>
  <c r="T7" i="17" s="1"/>
  <c r="R6" i="17"/>
  <c r="R7" i="17" s="1"/>
  <c r="P6" i="17"/>
  <c r="P7" i="17" s="1"/>
  <c r="I6" i="17"/>
  <c r="H6" i="17"/>
  <c r="H7" i="17" s="1"/>
  <c r="H8" i="17" s="1"/>
  <c r="H9" i="17" s="1"/>
  <c r="H10" i="17" s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32" i="17" s="1"/>
  <c r="F6" i="17"/>
  <c r="D6" i="17"/>
  <c r="D7" i="17" s="1"/>
  <c r="D8" i="17" s="1"/>
  <c r="D9" i="17" s="1"/>
  <c r="D10" i="17" s="1"/>
  <c r="D11" i="17" s="1"/>
  <c r="D12" i="17" s="1"/>
  <c r="D13" i="17" s="1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U5" i="17"/>
  <c r="I5" i="17"/>
  <c r="J21" i="2"/>
  <c r="G21" i="2"/>
  <c r="D21" i="2"/>
  <c r="J20" i="2"/>
  <c r="G20" i="2"/>
  <c r="D20" i="2"/>
  <c r="S35" i="16"/>
  <c r="J35" i="16"/>
  <c r="S34" i="16"/>
  <c r="J34" i="16"/>
  <c r="S33" i="16"/>
  <c r="J33" i="16"/>
  <c r="S32" i="16"/>
  <c r="J32" i="16"/>
  <c r="S31" i="16"/>
  <c r="J31" i="16"/>
  <c r="S30" i="16"/>
  <c r="J30" i="16"/>
  <c r="S29" i="16"/>
  <c r="J29" i="16"/>
  <c r="S28" i="16"/>
  <c r="J28" i="16"/>
  <c r="S27" i="16"/>
  <c r="J27" i="16"/>
  <c r="S26" i="16"/>
  <c r="J26" i="16"/>
  <c r="S25" i="16"/>
  <c r="J25" i="16"/>
  <c r="S24" i="16"/>
  <c r="J24" i="16"/>
  <c r="S23" i="16"/>
  <c r="J23" i="16"/>
  <c r="S22" i="16"/>
  <c r="J22" i="16"/>
  <c r="S21" i="16"/>
  <c r="J21" i="16"/>
  <c r="S20" i="16"/>
  <c r="J20" i="16"/>
  <c r="S19" i="16"/>
  <c r="J19" i="16"/>
  <c r="S18" i="16"/>
  <c r="J18" i="16"/>
  <c r="S17" i="16"/>
  <c r="J17" i="16"/>
  <c r="S16" i="16"/>
  <c r="J16" i="16"/>
  <c r="S15" i="16"/>
  <c r="J15" i="16"/>
  <c r="S14" i="16"/>
  <c r="J14" i="16"/>
  <c r="S13" i="16"/>
  <c r="J13" i="16"/>
  <c r="S12" i="16"/>
  <c r="J12" i="16"/>
  <c r="S11" i="16"/>
  <c r="J11" i="16"/>
  <c r="S10" i="16"/>
  <c r="J10" i="16"/>
  <c r="S9" i="16"/>
  <c r="R9" i="16"/>
  <c r="P9" i="16"/>
  <c r="P10" i="16" s="1"/>
  <c r="N9" i="16"/>
  <c r="N10" i="16" s="1"/>
  <c r="J9" i="16"/>
  <c r="I9" i="16"/>
  <c r="I10" i="16" s="1"/>
  <c r="G9" i="16"/>
  <c r="G10" i="16" s="1"/>
  <c r="G11" i="16" s="1"/>
  <c r="G12" i="16" s="1"/>
  <c r="G13" i="16" s="1"/>
  <c r="G14" i="16" s="1"/>
  <c r="G15" i="16" s="1"/>
  <c r="G16" i="16" s="1"/>
  <c r="G17" i="16" s="1"/>
  <c r="G18" i="16" s="1"/>
  <c r="G19" i="16" s="1"/>
  <c r="G20" i="16" s="1"/>
  <c r="G21" i="16" s="1"/>
  <c r="G22" i="16" s="1"/>
  <c r="G23" i="16" s="1"/>
  <c r="G24" i="16" s="1"/>
  <c r="G25" i="16" s="1"/>
  <c r="G26" i="16" s="1"/>
  <c r="G27" i="16" s="1"/>
  <c r="G28" i="16" s="1"/>
  <c r="G29" i="16" s="1"/>
  <c r="G30" i="16" s="1"/>
  <c r="G31" i="16" s="1"/>
  <c r="G32" i="16" s="1"/>
  <c r="G33" i="16" s="1"/>
  <c r="G34" i="16" s="1"/>
  <c r="G35" i="16" s="1"/>
  <c r="G36" i="16" s="1"/>
  <c r="E9" i="16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S8" i="16"/>
  <c r="J8" i="16"/>
  <c r="G37" i="16" l="1"/>
  <c r="G38" i="16" s="1"/>
  <c r="E37" i="16"/>
  <c r="E38" i="16" s="1"/>
  <c r="J19" i="2"/>
  <c r="G19" i="2"/>
  <c r="D19" i="2"/>
  <c r="S39" i="16"/>
  <c r="U36" i="17"/>
  <c r="I36" i="17"/>
  <c r="J39" i="16"/>
  <c r="P8" i="17"/>
  <c r="P9" i="17" s="1"/>
  <c r="P10" i="17" s="1"/>
  <c r="P11" i="17" s="1"/>
  <c r="P12" i="17" s="1"/>
  <c r="P13" i="17" s="1"/>
  <c r="P14" i="17" s="1"/>
  <c r="P15" i="17" s="1"/>
  <c r="P16" i="17" s="1"/>
  <c r="P17" i="17" s="1"/>
  <c r="P18" i="17" s="1"/>
  <c r="P19" i="17" s="1"/>
  <c r="P20" i="17" s="1"/>
  <c r="P21" i="17" s="1"/>
  <c r="P22" i="17" s="1"/>
  <c r="P23" i="17" s="1"/>
  <c r="P24" i="17" s="1"/>
  <c r="P25" i="17" s="1"/>
  <c r="P26" i="17" s="1"/>
  <c r="P27" i="17" s="1"/>
  <c r="P28" i="17" s="1"/>
  <c r="P29" i="17" s="1"/>
  <c r="P30" i="17" s="1"/>
  <c r="P31" i="17" s="1"/>
  <c r="P32" i="17" s="1"/>
  <c r="P33" i="17" s="1"/>
  <c r="P34" i="17" s="1"/>
  <c r="P35" i="17" s="1"/>
  <c r="R8" i="17"/>
  <c r="R9" i="17" s="1"/>
  <c r="R10" i="17" s="1"/>
  <c r="R11" i="17" s="1"/>
  <c r="R12" i="17" s="1"/>
  <c r="R13" i="17" s="1"/>
  <c r="R14" i="17" s="1"/>
  <c r="R15" i="17" s="1"/>
  <c r="R16" i="17" s="1"/>
  <c r="R17" i="17" s="1"/>
  <c r="R18" i="17" s="1"/>
  <c r="R19" i="17" s="1"/>
  <c r="R20" i="17" s="1"/>
  <c r="R21" i="17" s="1"/>
  <c r="R22" i="17" s="1"/>
  <c r="R23" i="17" s="1"/>
  <c r="R24" i="17" s="1"/>
  <c r="R25" i="17" s="1"/>
  <c r="R26" i="17" s="1"/>
  <c r="R27" i="17" s="1"/>
  <c r="R28" i="17" s="1"/>
  <c r="R29" i="17" s="1"/>
  <c r="R30" i="17" s="1"/>
  <c r="R31" i="17" s="1"/>
  <c r="R32" i="17" s="1"/>
  <c r="R33" i="17" s="1"/>
  <c r="R34" i="17" s="1"/>
  <c r="R35" i="17" s="1"/>
  <c r="T8" i="17"/>
  <c r="T9" i="17" s="1"/>
  <c r="T10" i="17" s="1"/>
  <c r="T11" i="17" s="1"/>
  <c r="T12" i="17" s="1"/>
  <c r="T13" i="17" s="1"/>
  <c r="T14" i="17" s="1"/>
  <c r="T15" i="17" s="1"/>
  <c r="T16" i="17" s="1"/>
  <c r="T17" i="17" s="1"/>
  <c r="T18" i="17" s="1"/>
  <c r="T19" i="17" s="1"/>
  <c r="T20" i="17" s="1"/>
  <c r="T21" i="17" s="1"/>
  <c r="T22" i="17" s="1"/>
  <c r="T23" i="17" s="1"/>
  <c r="T24" i="17" s="1"/>
  <c r="T25" i="17" s="1"/>
  <c r="T26" i="17" s="1"/>
  <c r="T27" i="17" s="1"/>
  <c r="T28" i="17" s="1"/>
  <c r="T29" i="17" s="1"/>
  <c r="T30" i="17" s="1"/>
  <c r="T31" i="17" s="1"/>
  <c r="T32" i="17" s="1"/>
  <c r="D36" i="17"/>
  <c r="H36" i="17"/>
  <c r="F7" i="17"/>
  <c r="F8" i="17" s="1"/>
  <c r="F9" i="17" s="1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P11" i="16"/>
  <c r="P12" i="16" s="1"/>
  <c r="P13" i="16" s="1"/>
  <c r="P14" i="16" s="1"/>
  <c r="P15" i="16" s="1"/>
  <c r="P16" i="16" s="1"/>
  <c r="P17" i="16" s="1"/>
  <c r="P18" i="16" s="1"/>
  <c r="P19" i="16" s="1"/>
  <c r="P20" i="16" s="1"/>
  <c r="P21" i="16" s="1"/>
  <c r="P22" i="16" s="1"/>
  <c r="P23" i="16" s="1"/>
  <c r="P24" i="16" s="1"/>
  <c r="P25" i="16" s="1"/>
  <c r="P26" i="16" s="1"/>
  <c r="P27" i="16" s="1"/>
  <c r="P28" i="16" s="1"/>
  <c r="P29" i="16" s="1"/>
  <c r="P30" i="16" s="1"/>
  <c r="P31" i="16" s="1"/>
  <c r="P32" i="16" s="1"/>
  <c r="P33" i="16" s="1"/>
  <c r="P34" i="16" s="1"/>
  <c r="P35" i="16" s="1"/>
  <c r="P36" i="16" s="1"/>
  <c r="R10" i="16"/>
  <c r="R11" i="16" s="1"/>
  <c r="R12" i="16" s="1"/>
  <c r="R13" i="16" s="1"/>
  <c r="R14" i="16" s="1"/>
  <c r="R15" i="16" s="1"/>
  <c r="R16" i="16" s="1"/>
  <c r="R17" i="16" s="1"/>
  <c r="R18" i="16" s="1"/>
  <c r="R19" i="16" s="1"/>
  <c r="R20" i="16" s="1"/>
  <c r="R21" i="16" s="1"/>
  <c r="R22" i="16" s="1"/>
  <c r="R23" i="16" s="1"/>
  <c r="R24" i="16" s="1"/>
  <c r="R25" i="16" s="1"/>
  <c r="R26" i="16" s="1"/>
  <c r="R27" i="16" s="1"/>
  <c r="R28" i="16" s="1"/>
  <c r="R29" i="16" s="1"/>
  <c r="R30" i="16" s="1"/>
  <c r="R31" i="16" s="1"/>
  <c r="R32" i="16" s="1"/>
  <c r="R33" i="16" s="1"/>
  <c r="R34" i="16" s="1"/>
  <c r="R35" i="16" s="1"/>
  <c r="R36" i="16" s="1"/>
  <c r="I11" i="16"/>
  <c r="I12" i="16" s="1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I33" i="16" s="1"/>
  <c r="I34" i="16" s="1"/>
  <c r="I35" i="16" s="1"/>
  <c r="I36" i="16" s="1"/>
  <c r="N11" i="16"/>
  <c r="N12" i="16" s="1"/>
  <c r="N13" i="16" s="1"/>
  <c r="N14" i="16" s="1"/>
  <c r="N15" i="16" s="1"/>
  <c r="N16" i="16" s="1"/>
  <c r="N17" i="16" s="1"/>
  <c r="N18" i="16" s="1"/>
  <c r="N19" i="16" s="1"/>
  <c r="N20" i="16" s="1"/>
  <c r="N21" i="16" s="1"/>
  <c r="N22" i="16" s="1"/>
  <c r="N23" i="16" s="1"/>
  <c r="N24" i="16" s="1"/>
  <c r="N25" i="16" s="1"/>
  <c r="N26" i="16" s="1"/>
  <c r="N27" i="16" s="1"/>
  <c r="N28" i="16" s="1"/>
  <c r="N29" i="16" s="1"/>
  <c r="N30" i="16" s="1"/>
  <c r="N31" i="16" s="1"/>
  <c r="N32" i="16" s="1"/>
  <c r="N33" i="16" s="1"/>
  <c r="N34" i="16" s="1"/>
  <c r="N35" i="16" s="1"/>
  <c r="N36" i="16" s="1"/>
  <c r="G39" i="16" l="1"/>
  <c r="E39" i="16"/>
  <c r="R37" i="16"/>
  <c r="R38" i="16" s="1"/>
  <c r="R39" i="16"/>
  <c r="P37" i="16"/>
  <c r="P38" i="16" s="1"/>
  <c r="N37" i="16"/>
  <c r="N38" i="16" s="1"/>
  <c r="I37" i="16"/>
  <c r="I38" i="16" s="1"/>
  <c r="T36" i="17"/>
  <c r="R36" i="17"/>
  <c r="P36" i="17"/>
  <c r="F36" i="17"/>
  <c r="P39" i="16" l="1"/>
  <c r="N39" i="16"/>
  <c r="I39" i="16"/>
  <c r="M71" i="7"/>
  <c r="N71" i="7" s="1"/>
  <c r="M72" i="7"/>
  <c r="N72" i="7" s="1"/>
  <c r="J36" i="13" l="1"/>
  <c r="J37" i="13"/>
  <c r="L73" i="12"/>
  <c r="L74" i="12"/>
  <c r="L73" i="14"/>
  <c r="Y73" i="14"/>
  <c r="L74" i="14"/>
  <c r="Y74" i="14"/>
  <c r="Y76" i="4"/>
  <c r="Y77" i="4"/>
  <c r="L76" i="4"/>
  <c r="M76" i="4" s="1"/>
  <c r="L77" i="4"/>
  <c r="M77" i="4"/>
  <c r="FR72" i="1"/>
  <c r="FU72" i="1"/>
  <c r="FX72" i="1"/>
  <c r="FR73" i="1"/>
  <c r="FU73" i="1"/>
  <c r="FX73" i="1"/>
  <c r="K72" i="1"/>
  <c r="L72" i="1" s="1"/>
  <c r="N72" i="1"/>
  <c r="X72" i="1"/>
  <c r="Y72" i="1" s="1"/>
  <c r="AA72" i="1"/>
  <c r="AK72" i="1"/>
  <c r="AL72" i="1" s="1"/>
  <c r="AN72" i="1"/>
  <c r="AX72" i="1"/>
  <c r="AY72" i="1" s="1"/>
  <c r="BA72" i="1"/>
  <c r="BK72" i="1"/>
  <c r="BL72" i="1" s="1"/>
  <c r="BN72" i="1"/>
  <c r="BX72" i="1"/>
  <c r="BY72" i="1" s="1"/>
  <c r="CA72" i="1"/>
  <c r="CK72" i="1"/>
  <c r="CL72" i="1" s="1"/>
  <c r="CN72" i="1"/>
  <c r="CX72" i="1"/>
  <c r="CY72" i="1" s="1"/>
  <c r="DA72" i="1"/>
  <c r="DK72" i="1"/>
  <c r="DL72" i="1" s="1"/>
  <c r="DN72" i="1"/>
  <c r="DX72" i="1"/>
  <c r="DY72" i="1" s="1"/>
  <c r="EA72" i="1"/>
  <c r="EK72" i="1"/>
  <c r="EL72" i="1" s="1"/>
  <c r="EN72" i="1"/>
  <c r="EX72" i="1"/>
  <c r="FA72" i="1"/>
  <c r="FK72" i="1"/>
  <c r="FN72" i="1"/>
  <c r="K73" i="1"/>
  <c r="L73" i="1" s="1"/>
  <c r="N73" i="1"/>
  <c r="X73" i="1"/>
  <c r="Y73" i="1" s="1"/>
  <c r="AA73" i="1"/>
  <c r="AK73" i="1"/>
  <c r="AL73" i="1" s="1"/>
  <c r="AN73" i="1"/>
  <c r="AX73" i="1"/>
  <c r="AY73" i="1" s="1"/>
  <c r="BA73" i="1"/>
  <c r="BK73" i="1"/>
  <c r="BL73" i="1" s="1"/>
  <c r="BN73" i="1"/>
  <c r="BX73" i="1"/>
  <c r="BY73" i="1" s="1"/>
  <c r="CA73" i="1"/>
  <c r="CK73" i="1"/>
  <c r="CL73" i="1" s="1"/>
  <c r="CN73" i="1"/>
  <c r="CX73" i="1"/>
  <c r="CY73" i="1" s="1"/>
  <c r="DA73" i="1"/>
  <c r="DK73" i="1"/>
  <c r="DL73" i="1"/>
  <c r="DN73" i="1"/>
  <c r="DX73" i="1"/>
  <c r="DY73" i="1" s="1"/>
  <c r="EA73" i="1"/>
  <c r="EK73" i="1"/>
  <c r="EL73" i="1"/>
  <c r="EN73" i="1"/>
  <c r="EX73" i="1"/>
  <c r="EY73" i="1" s="1"/>
  <c r="FA73" i="1"/>
  <c r="FK73" i="1"/>
  <c r="FL73" i="1" s="1"/>
  <c r="FN73" i="1"/>
  <c r="AK72" i="3"/>
  <c r="AL72" i="3" s="1"/>
  <c r="AN72" i="3"/>
  <c r="AK73" i="3"/>
  <c r="BA73" i="3" s="1"/>
  <c r="AN73" i="3"/>
  <c r="AA72" i="3"/>
  <c r="AA73" i="3"/>
  <c r="X72" i="3"/>
  <c r="Y72" i="3" s="1"/>
  <c r="X73" i="3"/>
  <c r="Y73" i="3" s="1"/>
  <c r="AR72" i="3"/>
  <c r="AU72" i="3"/>
  <c r="AX72" i="3"/>
  <c r="AR73" i="3"/>
  <c r="N72" i="3"/>
  <c r="N73" i="3"/>
  <c r="K72" i="3"/>
  <c r="L72" i="3"/>
  <c r="K73" i="3"/>
  <c r="L73" i="3"/>
  <c r="I14" i="2"/>
  <c r="F14" i="2"/>
  <c r="C14" i="2"/>
  <c r="K48" i="4"/>
  <c r="H48" i="4"/>
  <c r="E48" i="4"/>
  <c r="FR44" i="1"/>
  <c r="T44" i="1"/>
  <c r="AL73" i="3" l="1"/>
  <c r="BB73" i="3" s="1"/>
  <c r="GA73" i="1"/>
  <c r="GB73" i="1" s="1"/>
  <c r="BA72" i="3"/>
  <c r="BB72" i="3" s="1"/>
  <c r="GA72" i="1"/>
  <c r="GB72" i="1" s="1"/>
  <c r="P45" i="1" l="1"/>
  <c r="FM37" i="1"/>
  <c r="FH37" i="1"/>
  <c r="FE37" i="1"/>
  <c r="FB37" i="1"/>
  <c r="J18" i="2"/>
  <c r="G18" i="2"/>
  <c r="D18" i="2"/>
  <c r="J17" i="2"/>
  <c r="D17" i="2"/>
  <c r="Y72" i="14"/>
  <c r="L72" i="14"/>
  <c r="Y71" i="14"/>
  <c r="L71" i="14"/>
  <c r="Y70" i="14"/>
  <c r="L70" i="14"/>
  <c r="Y69" i="14"/>
  <c r="L69" i="14"/>
  <c r="Y68" i="14"/>
  <c r="L68" i="14"/>
  <c r="Y67" i="14"/>
  <c r="L67" i="14"/>
  <c r="Y66" i="14"/>
  <c r="L66" i="14"/>
  <c r="Y65" i="14"/>
  <c r="L65" i="14"/>
  <c r="Y64" i="14"/>
  <c r="L64" i="14"/>
  <c r="Y63" i="14"/>
  <c r="L63" i="14"/>
  <c r="Y62" i="14"/>
  <c r="L62" i="14"/>
  <c r="Y61" i="14"/>
  <c r="L61" i="14"/>
  <c r="Y60" i="14"/>
  <c r="L60" i="14"/>
  <c r="Y59" i="14"/>
  <c r="L59" i="14"/>
  <c r="Y58" i="14"/>
  <c r="L58" i="14"/>
  <c r="Y57" i="14"/>
  <c r="L57" i="14"/>
  <c r="Y56" i="14"/>
  <c r="L56" i="14"/>
  <c r="Y55" i="14"/>
  <c r="L55" i="14"/>
  <c r="Y54" i="14"/>
  <c r="L54" i="14"/>
  <c r="Y53" i="14"/>
  <c r="L53" i="14"/>
  <c r="Y52" i="14"/>
  <c r="L52" i="14"/>
  <c r="Y51" i="14"/>
  <c r="L51" i="14"/>
  <c r="Y50" i="14"/>
  <c r="L50" i="14"/>
  <c r="Y49" i="14"/>
  <c r="L49" i="14"/>
  <c r="Y48" i="14"/>
  <c r="L48" i="14"/>
  <c r="Y47" i="14"/>
  <c r="L47" i="14"/>
  <c r="Y46" i="14"/>
  <c r="W46" i="14"/>
  <c r="W47" i="14" s="1"/>
  <c r="W48" i="14" s="1"/>
  <c r="W49" i="14" s="1"/>
  <c r="W50" i="14" s="1"/>
  <c r="T46" i="14"/>
  <c r="T47" i="14" s="1"/>
  <c r="Q46" i="14"/>
  <c r="Q47" i="14" s="1"/>
  <c r="Q48" i="14" s="1"/>
  <c r="Q49" i="14" s="1"/>
  <c r="Q50" i="14" s="1"/>
  <c r="L46" i="14"/>
  <c r="J46" i="14"/>
  <c r="J47" i="14" s="1"/>
  <c r="J48" i="14" s="1"/>
  <c r="J49" i="14" s="1"/>
  <c r="G46" i="14"/>
  <c r="G47" i="14" s="1"/>
  <c r="G48" i="14" s="1"/>
  <c r="G49" i="14" s="1"/>
  <c r="D46" i="14"/>
  <c r="D47" i="14" s="1"/>
  <c r="D48" i="14" s="1"/>
  <c r="D49" i="14" s="1"/>
  <c r="Y45" i="14"/>
  <c r="L45" i="14"/>
  <c r="V37" i="14"/>
  <c r="S37" i="14"/>
  <c r="P37" i="14"/>
  <c r="I37" i="14"/>
  <c r="F37" i="14"/>
  <c r="C37" i="14"/>
  <c r="W7" i="14"/>
  <c r="W8" i="14" s="1"/>
  <c r="W9" i="14" s="1"/>
  <c r="W10" i="14" s="1"/>
  <c r="W11" i="14" s="1"/>
  <c r="W12" i="14" s="1"/>
  <c r="W13" i="14" s="1"/>
  <c r="W14" i="14" s="1"/>
  <c r="W15" i="14" s="1"/>
  <c r="W16" i="14" s="1"/>
  <c r="W17" i="14" s="1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T7" i="14"/>
  <c r="T8" i="14" s="1"/>
  <c r="T9" i="14" s="1"/>
  <c r="T10" i="14" s="1"/>
  <c r="T11" i="14" s="1"/>
  <c r="T12" i="14" s="1"/>
  <c r="T13" i="14" s="1"/>
  <c r="T14" i="14" s="1"/>
  <c r="T15" i="14" s="1"/>
  <c r="T16" i="14" s="1"/>
  <c r="T17" i="14" s="1"/>
  <c r="T18" i="14" s="1"/>
  <c r="T19" i="14" s="1"/>
  <c r="T20" i="14" s="1"/>
  <c r="T21" i="14" s="1"/>
  <c r="T22" i="14" s="1"/>
  <c r="T23" i="14" s="1"/>
  <c r="T24" i="14" s="1"/>
  <c r="T25" i="14" s="1"/>
  <c r="T26" i="14" s="1"/>
  <c r="T27" i="14" s="1"/>
  <c r="T28" i="14" s="1"/>
  <c r="T29" i="14" s="1"/>
  <c r="T30" i="14" s="1"/>
  <c r="T31" i="14" s="1"/>
  <c r="T32" i="14" s="1"/>
  <c r="T33" i="14" s="1"/>
  <c r="T34" i="14" s="1"/>
  <c r="T35" i="14" s="1"/>
  <c r="T36" i="14" s="1"/>
  <c r="Q7" i="14"/>
  <c r="Q8" i="14" s="1"/>
  <c r="Q9" i="14" s="1"/>
  <c r="Q10" i="14" s="1"/>
  <c r="Q11" i="14" s="1"/>
  <c r="Q12" i="14" s="1"/>
  <c r="Q13" i="14" s="1"/>
  <c r="Q14" i="14" s="1"/>
  <c r="Q15" i="14" s="1"/>
  <c r="Q16" i="14" s="1"/>
  <c r="Q17" i="14" s="1"/>
  <c r="Q18" i="14" s="1"/>
  <c r="Q19" i="14" s="1"/>
  <c r="Q20" i="14" s="1"/>
  <c r="Q21" i="14" s="1"/>
  <c r="Q22" i="14" s="1"/>
  <c r="Q23" i="14" s="1"/>
  <c r="Q24" i="14" s="1"/>
  <c r="Q25" i="14" s="1"/>
  <c r="Q26" i="14" s="1"/>
  <c r="Q27" i="14" s="1"/>
  <c r="Q28" i="14" s="1"/>
  <c r="Q29" i="14" s="1"/>
  <c r="Q30" i="14" s="1"/>
  <c r="Q31" i="14" s="1"/>
  <c r="Q32" i="14" s="1"/>
  <c r="Q33" i="14" s="1"/>
  <c r="Q34" i="14" s="1"/>
  <c r="Q35" i="14" s="1"/>
  <c r="Q36" i="14" s="1"/>
  <c r="J7" i="14"/>
  <c r="J8" i="14" s="1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G7" i="14"/>
  <c r="G8" i="14" s="1"/>
  <c r="G9" i="14" s="1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G33" i="14" s="1"/>
  <c r="G34" i="14" s="1"/>
  <c r="G35" i="14" s="1"/>
  <c r="G36" i="14" s="1"/>
  <c r="D7" i="14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Y37" i="14"/>
  <c r="W51" i="14" l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Q51" i="14"/>
  <c r="Q52" i="14" s="1"/>
  <c r="Q53" i="14" s="1"/>
  <c r="Q54" i="14" s="1"/>
  <c r="Q55" i="14" s="1"/>
  <c r="Q56" i="14" s="1"/>
  <c r="Q57" i="14" s="1"/>
  <c r="Q58" i="14" s="1"/>
  <c r="Q59" i="14" s="1"/>
  <c r="Q60" i="14" s="1"/>
  <c r="Q61" i="14" s="1"/>
  <c r="Q62" i="14" s="1"/>
  <c r="Q63" i="14" s="1"/>
  <c r="Q64" i="14" s="1"/>
  <c r="Q65" i="14" s="1"/>
  <c r="Q66" i="14" s="1"/>
  <c r="Q67" i="14" s="1"/>
  <c r="Q68" i="14" s="1"/>
  <c r="Q69" i="14" s="1"/>
  <c r="Q70" i="14" s="1"/>
  <c r="Q71" i="14" s="1"/>
  <c r="Q72" i="14" s="1"/>
  <c r="Q73" i="14" s="1"/>
  <c r="Q74" i="14" s="1"/>
  <c r="Q75" i="14" s="1"/>
  <c r="J50" i="14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G50" i="14"/>
  <c r="G51" i="14" s="1"/>
  <c r="G52" i="14" s="1"/>
  <c r="G53" i="14" s="1"/>
  <c r="G54" i="14" s="1"/>
  <c r="G55" i="14" s="1"/>
  <c r="G56" i="14" s="1"/>
  <c r="G57" i="14" s="1"/>
  <c r="G58" i="14" s="1"/>
  <c r="G59" i="14" s="1"/>
  <c r="G60" i="14" s="1"/>
  <c r="G61" i="14" s="1"/>
  <c r="G62" i="14" s="1"/>
  <c r="G63" i="14" s="1"/>
  <c r="G64" i="14" s="1"/>
  <c r="G65" i="14" s="1"/>
  <c r="G66" i="14" s="1"/>
  <c r="G67" i="14" s="1"/>
  <c r="G68" i="14" s="1"/>
  <c r="G69" i="14" s="1"/>
  <c r="G70" i="14" s="1"/>
  <c r="G71" i="14" s="1"/>
  <c r="G72" i="14" s="1"/>
  <c r="G73" i="14" s="1"/>
  <c r="G74" i="14" s="1"/>
  <c r="G75" i="14" s="1"/>
  <c r="D50" i="14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62" i="14" s="1"/>
  <c r="D63" i="14" s="1"/>
  <c r="D64" i="14" s="1"/>
  <c r="D65" i="14" s="1"/>
  <c r="D66" i="14" s="1"/>
  <c r="D67" i="14" s="1"/>
  <c r="D68" i="14" s="1"/>
  <c r="D69" i="14" s="1"/>
  <c r="D70" i="14" s="1"/>
  <c r="D71" i="14" s="1"/>
  <c r="D72" i="14" s="1"/>
  <c r="D73" i="14" s="1"/>
  <c r="D74" i="14" s="1"/>
  <c r="D75" i="14" s="1"/>
  <c r="L76" i="14"/>
  <c r="G17" i="2"/>
  <c r="T48" i="14"/>
  <c r="T49" i="14" s="1"/>
  <c r="T50" i="14" s="1"/>
  <c r="W37" i="14"/>
  <c r="D37" i="14"/>
  <c r="G37" i="14"/>
  <c r="J37" i="14"/>
  <c r="Q37" i="14"/>
  <c r="T37" i="14"/>
  <c r="W76" i="14" l="1"/>
  <c r="T51" i="14"/>
  <c r="T52" i="14" s="1"/>
  <c r="T53" i="14" s="1"/>
  <c r="T54" i="14" s="1"/>
  <c r="T55" i="14" s="1"/>
  <c r="T56" i="14" s="1"/>
  <c r="T57" i="14" s="1"/>
  <c r="T58" i="14" s="1"/>
  <c r="T59" i="14" s="1"/>
  <c r="T60" i="14" s="1"/>
  <c r="T61" i="14" s="1"/>
  <c r="T62" i="14" s="1"/>
  <c r="T63" i="14" s="1"/>
  <c r="T64" i="14" s="1"/>
  <c r="T65" i="14" s="1"/>
  <c r="T66" i="14" s="1"/>
  <c r="T67" i="14" s="1"/>
  <c r="T68" i="14" s="1"/>
  <c r="T69" i="14" s="1"/>
  <c r="T70" i="14" s="1"/>
  <c r="T71" i="14" s="1"/>
  <c r="T72" i="14" s="1"/>
  <c r="T73" i="14" s="1"/>
  <c r="T74" i="14" s="1"/>
  <c r="T75" i="14" s="1"/>
  <c r="Q76" i="14"/>
  <c r="J76" i="14"/>
  <c r="G76" i="14"/>
  <c r="D76" i="14"/>
  <c r="T76" i="14" l="1"/>
  <c r="J12" i="2"/>
  <c r="G12" i="2"/>
  <c r="D12" i="2"/>
  <c r="L72" i="12"/>
  <c r="L71" i="12"/>
  <c r="L70" i="12"/>
  <c r="L69" i="12"/>
  <c r="L68" i="12"/>
  <c r="L67" i="12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J46" i="12"/>
  <c r="G46" i="12"/>
  <c r="D46" i="12"/>
  <c r="L45" i="12"/>
  <c r="J11" i="2"/>
  <c r="G11" i="2"/>
  <c r="D11" i="2"/>
  <c r="M70" i="7"/>
  <c r="N70" i="7" s="1"/>
  <c r="M69" i="7"/>
  <c r="N69" i="7" s="1"/>
  <c r="M68" i="7"/>
  <c r="N68" i="7" s="1"/>
  <c r="M67" i="7"/>
  <c r="N67" i="7" s="1"/>
  <c r="M66" i="7"/>
  <c r="N66" i="7" s="1"/>
  <c r="M65" i="7"/>
  <c r="N65" i="7" s="1"/>
  <c r="M64" i="7"/>
  <c r="N64" i="7" s="1"/>
  <c r="M63" i="7"/>
  <c r="N63" i="7" s="1"/>
  <c r="M62" i="7"/>
  <c r="N62" i="7" s="1"/>
  <c r="M61" i="7"/>
  <c r="N61" i="7" s="1"/>
  <c r="M60" i="7"/>
  <c r="N60" i="7" s="1"/>
  <c r="M59" i="7"/>
  <c r="N59" i="7" s="1"/>
  <c r="M58" i="7"/>
  <c r="N58" i="7" s="1"/>
  <c r="M57" i="7"/>
  <c r="N57" i="7" s="1"/>
  <c r="M56" i="7"/>
  <c r="N56" i="7" s="1"/>
  <c r="M55" i="7"/>
  <c r="N55" i="7" s="1"/>
  <c r="M54" i="7"/>
  <c r="N54" i="7" s="1"/>
  <c r="M53" i="7"/>
  <c r="N53" i="7" s="1"/>
  <c r="M52" i="7"/>
  <c r="N52" i="7" s="1"/>
  <c r="M51" i="7"/>
  <c r="N51" i="7" s="1"/>
  <c r="M50" i="7"/>
  <c r="N50" i="7" s="1"/>
  <c r="N47" i="7"/>
  <c r="M44" i="7"/>
  <c r="N44" i="7" s="1"/>
  <c r="K44" i="7"/>
  <c r="L44" i="7" s="1"/>
  <c r="H44" i="7"/>
  <c r="I44" i="7" s="1"/>
  <c r="E44" i="7"/>
  <c r="F44" i="7" s="1"/>
  <c r="J15" i="2"/>
  <c r="D15" i="2"/>
  <c r="J14" i="2"/>
  <c r="K14" i="2" s="1"/>
  <c r="G14" i="2"/>
  <c r="D14" i="2"/>
  <c r="E14" i="2" s="1"/>
  <c r="Y75" i="4"/>
  <c r="L75" i="4"/>
  <c r="M75" i="4" s="1"/>
  <c r="Y74" i="4"/>
  <c r="L74" i="4"/>
  <c r="M74" i="4" s="1"/>
  <c r="Y73" i="4"/>
  <c r="L73" i="4"/>
  <c r="M73" i="4" s="1"/>
  <c r="Y72" i="4"/>
  <c r="L72" i="4"/>
  <c r="M72" i="4" s="1"/>
  <c r="Y71" i="4"/>
  <c r="L71" i="4"/>
  <c r="M71" i="4" s="1"/>
  <c r="Y70" i="4"/>
  <c r="L70" i="4"/>
  <c r="M70" i="4" s="1"/>
  <c r="Y69" i="4"/>
  <c r="L69" i="4"/>
  <c r="M69" i="4" s="1"/>
  <c r="Y68" i="4"/>
  <c r="L68" i="4"/>
  <c r="M68" i="4" s="1"/>
  <c r="Y67" i="4"/>
  <c r="L67" i="4"/>
  <c r="M67" i="4" s="1"/>
  <c r="Y66" i="4"/>
  <c r="L66" i="4"/>
  <c r="M66" i="4" s="1"/>
  <c r="Y65" i="4"/>
  <c r="L65" i="4"/>
  <c r="M65" i="4" s="1"/>
  <c r="Y64" i="4"/>
  <c r="L64" i="4"/>
  <c r="M64" i="4" s="1"/>
  <c r="Y63" i="4"/>
  <c r="L63" i="4"/>
  <c r="M63" i="4" s="1"/>
  <c r="Y62" i="4"/>
  <c r="L62" i="4"/>
  <c r="M62" i="4" s="1"/>
  <c r="Y61" i="4"/>
  <c r="L61" i="4"/>
  <c r="M61" i="4" s="1"/>
  <c r="Y60" i="4"/>
  <c r="L60" i="4"/>
  <c r="M60" i="4" s="1"/>
  <c r="Y59" i="4"/>
  <c r="L59" i="4"/>
  <c r="M59" i="4" s="1"/>
  <c r="Y58" i="4"/>
  <c r="L58" i="4"/>
  <c r="M58" i="4" s="1"/>
  <c r="Y57" i="4"/>
  <c r="L57" i="4"/>
  <c r="M57" i="4" s="1"/>
  <c r="Y56" i="4"/>
  <c r="L56" i="4"/>
  <c r="M56" i="4" s="1"/>
  <c r="Y55" i="4"/>
  <c r="L55" i="4"/>
  <c r="M55" i="4" s="1"/>
  <c r="Y54" i="4"/>
  <c r="L54" i="4"/>
  <c r="M54" i="4" s="1"/>
  <c r="Y53" i="4"/>
  <c r="L53" i="4"/>
  <c r="M53" i="4" s="1"/>
  <c r="Y52" i="4"/>
  <c r="L52" i="4"/>
  <c r="M52" i="4" s="1"/>
  <c r="Y51" i="4"/>
  <c r="L51" i="4"/>
  <c r="M51" i="4" s="1"/>
  <c r="Y50" i="4"/>
  <c r="L50" i="4"/>
  <c r="M50" i="4" s="1"/>
  <c r="Y49" i="4"/>
  <c r="W49" i="4"/>
  <c r="W50" i="4" s="1"/>
  <c r="W51" i="4" s="1"/>
  <c r="W52" i="4" s="1"/>
  <c r="W53" i="4" s="1"/>
  <c r="W54" i="4" s="1"/>
  <c r="W55" i="4" s="1"/>
  <c r="W56" i="4" s="1"/>
  <c r="W57" i="4" s="1"/>
  <c r="W58" i="4" s="1"/>
  <c r="W59" i="4" s="1"/>
  <c r="W60" i="4" s="1"/>
  <c r="W61" i="4" s="1"/>
  <c r="W62" i="4" s="1"/>
  <c r="W63" i="4" s="1"/>
  <c r="W64" i="4" s="1"/>
  <c r="W65" i="4" s="1"/>
  <c r="W66" i="4" s="1"/>
  <c r="W67" i="4" s="1"/>
  <c r="W68" i="4" s="1"/>
  <c r="W69" i="4" s="1"/>
  <c r="W70" i="4" s="1"/>
  <c r="W71" i="4" s="1"/>
  <c r="T49" i="4"/>
  <c r="T50" i="4" s="1"/>
  <c r="T51" i="4" s="1"/>
  <c r="T52" i="4" s="1"/>
  <c r="T53" i="4" s="1"/>
  <c r="T54" i="4" s="1"/>
  <c r="T55" i="4" s="1"/>
  <c r="T56" i="4" s="1"/>
  <c r="Q49" i="4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L49" i="4"/>
  <c r="M49" i="4" s="1"/>
  <c r="J49" i="4"/>
  <c r="G49" i="4"/>
  <c r="D49" i="4"/>
  <c r="Y48" i="4"/>
  <c r="L48" i="4"/>
  <c r="M48" i="4" s="1"/>
  <c r="K29" i="10"/>
  <c r="G22" i="2"/>
  <c r="D22" i="2"/>
  <c r="F39" i="12"/>
  <c r="I39" i="12"/>
  <c r="C39" i="12"/>
  <c r="S71" i="6"/>
  <c r="V71" i="6"/>
  <c r="Y71" i="6"/>
  <c r="AB71" i="6" s="1"/>
  <c r="AD71" i="6"/>
  <c r="C71" i="6"/>
  <c r="F71" i="6"/>
  <c r="I71" i="6"/>
  <c r="N71" i="6"/>
  <c r="S35" i="6"/>
  <c r="V35" i="6"/>
  <c r="Y35" i="6"/>
  <c r="AD35" i="6"/>
  <c r="C35" i="6"/>
  <c r="F35" i="6"/>
  <c r="I35" i="6"/>
  <c r="N35" i="6"/>
  <c r="W72" i="4" l="1"/>
  <c r="W73" i="4" s="1"/>
  <c r="W74" i="4" s="1"/>
  <c r="W75" i="4" s="1"/>
  <c r="W76" i="4" s="1"/>
  <c r="W77" i="4" s="1"/>
  <c r="W78" i="4" s="1"/>
  <c r="Q72" i="4"/>
  <c r="Q73" i="4" s="1"/>
  <c r="Q74" i="4" s="1"/>
  <c r="Q75" i="4" s="1"/>
  <c r="Q76" i="4" s="1"/>
  <c r="Q77" i="4" s="1"/>
  <c r="Q78" i="4" s="1"/>
  <c r="T57" i="4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Y79" i="4"/>
  <c r="AE71" i="6"/>
  <c r="L71" i="6"/>
  <c r="G50" i="4"/>
  <c r="G51" i="4" s="1"/>
  <c r="H49" i="4"/>
  <c r="J50" i="4"/>
  <c r="J51" i="4" s="1"/>
  <c r="K49" i="4"/>
  <c r="D50" i="4"/>
  <c r="E49" i="4"/>
  <c r="K50" i="4"/>
  <c r="D51" i="4"/>
  <c r="E50" i="4"/>
  <c r="M39" i="10"/>
  <c r="O71" i="6"/>
  <c r="L79" i="4"/>
  <c r="M74" i="7"/>
  <c r="L76" i="12"/>
  <c r="D47" i="12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G47" i="12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J47" i="12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H45" i="7"/>
  <c r="K45" i="7"/>
  <c r="E45" i="7"/>
  <c r="AE35" i="6"/>
  <c r="J16" i="2"/>
  <c r="J13" i="2"/>
  <c r="G16" i="2"/>
  <c r="D16" i="2"/>
  <c r="D13" i="2"/>
  <c r="AB35" i="6"/>
  <c r="AC71" i="6" s="1"/>
  <c r="O35" i="6"/>
  <c r="L35" i="6"/>
  <c r="C45" i="1"/>
  <c r="C46" i="1" s="1"/>
  <c r="J22" i="2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I9" i="13"/>
  <c r="G9" i="13"/>
  <c r="E9" i="13"/>
  <c r="J8" i="13"/>
  <c r="L16" i="10"/>
  <c r="L17" i="10"/>
  <c r="L18" i="10"/>
  <c r="L19" i="10"/>
  <c r="L20" i="10"/>
  <c r="L21" i="10"/>
  <c r="L22" i="10"/>
  <c r="L23" i="10"/>
  <c r="L24" i="10"/>
  <c r="L25" i="10"/>
  <c r="L26" i="10"/>
  <c r="L28" i="10"/>
  <c r="L29" i="10"/>
  <c r="L30" i="10"/>
  <c r="L31" i="10"/>
  <c r="L32" i="10"/>
  <c r="L33" i="10"/>
  <c r="L34" i="10"/>
  <c r="L35" i="10"/>
  <c r="J9" i="12"/>
  <c r="G9" i="12"/>
  <c r="D9" i="12"/>
  <c r="J10" i="2"/>
  <c r="D10" i="2"/>
  <c r="EG44" i="1"/>
  <c r="K35" i="10"/>
  <c r="I35" i="10"/>
  <c r="M35" i="10" s="1"/>
  <c r="K34" i="10"/>
  <c r="I34" i="10"/>
  <c r="M34" i="10" s="1"/>
  <c r="K33" i="10"/>
  <c r="I33" i="10"/>
  <c r="M33" i="10" s="1"/>
  <c r="K32" i="10"/>
  <c r="I32" i="10"/>
  <c r="M32" i="10" s="1"/>
  <c r="K31" i="10"/>
  <c r="I31" i="10"/>
  <c r="M31" i="10" s="1"/>
  <c r="K30" i="10"/>
  <c r="I30" i="10"/>
  <c r="M30" i="10" s="1"/>
  <c r="I29" i="10"/>
  <c r="M29" i="10" s="1"/>
  <c r="K28" i="10"/>
  <c r="I28" i="10"/>
  <c r="M28" i="10" s="1"/>
  <c r="K27" i="10"/>
  <c r="I27" i="10"/>
  <c r="M27" i="10" s="1"/>
  <c r="K26" i="10"/>
  <c r="I26" i="10"/>
  <c r="M26" i="10" s="1"/>
  <c r="I25" i="10"/>
  <c r="M25" i="10" s="1"/>
  <c r="K24" i="10"/>
  <c r="I24" i="10"/>
  <c r="M24" i="10" s="1"/>
  <c r="K23" i="10"/>
  <c r="I23" i="10"/>
  <c r="M23" i="10" s="1"/>
  <c r="K22" i="10"/>
  <c r="I22" i="10"/>
  <c r="M22" i="10" s="1"/>
  <c r="K21" i="10"/>
  <c r="I21" i="10"/>
  <c r="M21" i="10" s="1"/>
  <c r="K20" i="10"/>
  <c r="I20" i="10"/>
  <c r="M20" i="10" s="1"/>
  <c r="K19" i="10"/>
  <c r="I19" i="10"/>
  <c r="M19" i="10" s="1"/>
  <c r="K18" i="10"/>
  <c r="I18" i="10"/>
  <c r="M18" i="10" s="1"/>
  <c r="K17" i="10"/>
  <c r="I17" i="10"/>
  <c r="M17" i="10" s="1"/>
  <c r="K16" i="10"/>
  <c r="I16" i="10"/>
  <c r="M16" i="10" s="1"/>
  <c r="K15" i="10"/>
  <c r="I15" i="10"/>
  <c r="M15" i="10" s="1"/>
  <c r="K14" i="10"/>
  <c r="I14" i="10"/>
  <c r="M14" i="10" s="1"/>
  <c r="K13" i="10"/>
  <c r="I13" i="10"/>
  <c r="M13" i="10" s="1"/>
  <c r="K12" i="10"/>
  <c r="I12" i="10"/>
  <c r="M12" i="10" s="1"/>
  <c r="K11" i="10"/>
  <c r="I11" i="10"/>
  <c r="M11" i="10" s="1"/>
  <c r="K10" i="10"/>
  <c r="I10" i="10"/>
  <c r="M10" i="10" s="1"/>
  <c r="K9" i="10"/>
  <c r="I9" i="10"/>
  <c r="M9" i="10" s="1"/>
  <c r="H9" i="10"/>
  <c r="F9" i="10"/>
  <c r="D9" i="10"/>
  <c r="K8" i="10"/>
  <c r="I8" i="10"/>
  <c r="M8" i="10" s="1"/>
  <c r="J61" i="12" l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G61" i="12"/>
  <c r="G62" i="12" s="1"/>
  <c r="G63" i="12" s="1"/>
  <c r="G64" i="12" s="1"/>
  <c r="G65" i="12" s="1"/>
  <c r="G66" i="12" s="1"/>
  <c r="G67" i="12" s="1"/>
  <c r="G68" i="12" s="1"/>
  <c r="G69" i="12" s="1"/>
  <c r="G70" i="12" s="1"/>
  <c r="G71" i="12" s="1"/>
  <c r="G72" i="12" s="1"/>
  <c r="G73" i="12" s="1"/>
  <c r="G74" i="12" s="1"/>
  <c r="G75" i="12" s="1"/>
  <c r="D61" i="12"/>
  <c r="D62" i="12" s="1"/>
  <c r="D63" i="12" s="1"/>
  <c r="D64" i="12" s="1"/>
  <c r="D65" i="12" s="1"/>
  <c r="D66" i="12" s="1"/>
  <c r="D67" i="12" s="1"/>
  <c r="D68" i="12" s="1"/>
  <c r="D69" i="12" s="1"/>
  <c r="D70" i="12" s="1"/>
  <c r="D71" i="12" s="1"/>
  <c r="D72" i="12" s="1"/>
  <c r="D73" i="12" s="1"/>
  <c r="D74" i="12" s="1"/>
  <c r="D75" i="12" s="1"/>
  <c r="L39" i="10"/>
  <c r="G10" i="2" s="1"/>
  <c r="K46" i="7"/>
  <c r="L45" i="7"/>
  <c r="H46" i="7"/>
  <c r="I45" i="7"/>
  <c r="E46" i="7"/>
  <c r="F45" i="7"/>
  <c r="Q79" i="4"/>
  <c r="W79" i="4"/>
  <c r="T79" i="4"/>
  <c r="H50" i="4"/>
  <c r="M71" i="6"/>
  <c r="J52" i="4"/>
  <c r="K51" i="4"/>
  <c r="H14" i="2"/>
  <c r="G52" i="4"/>
  <c r="H51" i="4"/>
  <c r="D52" i="4"/>
  <c r="E51" i="4"/>
  <c r="C47" i="1"/>
  <c r="G10" i="13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E10" i="13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H10" i="10"/>
  <c r="F10" i="10"/>
  <c r="D10" i="10"/>
  <c r="D11" i="10" s="1"/>
  <c r="D12" i="10" s="1"/>
  <c r="J39" i="13"/>
  <c r="I10" i="13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D10" i="12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G10" i="12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J10" i="12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FK75" i="1"/>
  <c r="EX75" i="1"/>
  <c r="EK75" i="1"/>
  <c r="J76" i="12" l="1"/>
  <c r="G76" i="12"/>
  <c r="D76" i="12"/>
  <c r="D13" i="10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K47" i="7"/>
  <c r="L46" i="7"/>
  <c r="H47" i="7"/>
  <c r="I46" i="7"/>
  <c r="E47" i="7"/>
  <c r="F46" i="7"/>
  <c r="I36" i="13"/>
  <c r="E36" i="13"/>
  <c r="C48" i="1"/>
  <c r="J53" i="4"/>
  <c r="K52" i="4"/>
  <c r="G53" i="4"/>
  <c r="H52" i="4"/>
  <c r="D53" i="4"/>
  <c r="E52" i="4"/>
  <c r="H11" i="10"/>
  <c r="H12" i="10" s="1"/>
  <c r="F11" i="10"/>
  <c r="F12" i="10" s="1"/>
  <c r="D39" i="12"/>
  <c r="J39" i="12"/>
  <c r="G23" i="13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23" i="12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G38" i="12" s="1"/>
  <c r="I37" i="13" l="1"/>
  <c r="I38" i="13" s="1"/>
  <c r="E37" i="13"/>
  <c r="E38" i="13" s="1"/>
  <c r="H13" i="10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F13" i="10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D39" i="10"/>
  <c r="C49" i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D74" i="1" s="1"/>
  <c r="K48" i="7"/>
  <c r="L47" i="7"/>
  <c r="H48" i="7"/>
  <c r="I47" i="7"/>
  <c r="E48" i="7"/>
  <c r="F47" i="7"/>
  <c r="G36" i="13"/>
  <c r="J54" i="4"/>
  <c r="K53" i="4"/>
  <c r="G54" i="4"/>
  <c r="H53" i="4"/>
  <c r="D54" i="4"/>
  <c r="E53" i="4"/>
  <c r="G39" i="12"/>
  <c r="U36" i="6"/>
  <c r="X36" i="6"/>
  <c r="E36" i="6"/>
  <c r="H36" i="6"/>
  <c r="K36" i="6"/>
  <c r="FN53" i="1"/>
  <c r="BK52" i="1"/>
  <c r="FX45" i="1"/>
  <c r="FX46" i="1"/>
  <c r="FX47" i="1"/>
  <c r="FX48" i="1"/>
  <c r="FX49" i="1"/>
  <c r="FX50" i="1"/>
  <c r="FX51" i="1"/>
  <c r="FX52" i="1"/>
  <c r="FX53" i="1"/>
  <c r="FX54" i="1"/>
  <c r="FX55" i="1"/>
  <c r="FX56" i="1"/>
  <c r="FX57" i="1"/>
  <c r="FX58" i="1"/>
  <c r="FX59" i="1"/>
  <c r="FX60" i="1"/>
  <c r="FX61" i="1"/>
  <c r="FX62" i="1"/>
  <c r="FX63" i="1"/>
  <c r="FX64" i="1"/>
  <c r="FX65" i="1"/>
  <c r="FX66" i="1"/>
  <c r="FX67" i="1"/>
  <c r="FX68" i="1"/>
  <c r="FX69" i="1"/>
  <c r="FX70" i="1"/>
  <c r="FX71" i="1"/>
  <c r="FY44" i="1"/>
  <c r="FZ44" i="1" s="1"/>
  <c r="FX44" i="1"/>
  <c r="FV44" i="1"/>
  <c r="FW44" i="1" s="1"/>
  <c r="FU45" i="1"/>
  <c r="FU46" i="1"/>
  <c r="FU47" i="1"/>
  <c r="FU48" i="1"/>
  <c r="FU49" i="1"/>
  <c r="FU50" i="1"/>
  <c r="FU51" i="1"/>
  <c r="FU52" i="1"/>
  <c r="FU53" i="1"/>
  <c r="FU54" i="1"/>
  <c r="FU55" i="1"/>
  <c r="FU56" i="1"/>
  <c r="FU57" i="1"/>
  <c r="FU58" i="1"/>
  <c r="FU59" i="1"/>
  <c r="FU60" i="1"/>
  <c r="FU61" i="1"/>
  <c r="FU62" i="1"/>
  <c r="FU63" i="1"/>
  <c r="FU64" i="1"/>
  <c r="FU65" i="1"/>
  <c r="FU66" i="1"/>
  <c r="FU67" i="1"/>
  <c r="FU68" i="1"/>
  <c r="FU69" i="1"/>
  <c r="FU70" i="1"/>
  <c r="FU71" i="1"/>
  <c r="FU44" i="1"/>
  <c r="FS44" i="1"/>
  <c r="FT44" i="1" s="1"/>
  <c r="FR45" i="1"/>
  <c r="FR46" i="1"/>
  <c r="FR47" i="1"/>
  <c r="FR48" i="1"/>
  <c r="FR49" i="1"/>
  <c r="FR50" i="1"/>
  <c r="FR51" i="1"/>
  <c r="FR52" i="1"/>
  <c r="FR53" i="1"/>
  <c r="FR54" i="1"/>
  <c r="FR55" i="1"/>
  <c r="FR56" i="1"/>
  <c r="FR57" i="1"/>
  <c r="FR58" i="1"/>
  <c r="FR59" i="1"/>
  <c r="FR60" i="1"/>
  <c r="FR61" i="1"/>
  <c r="FR62" i="1"/>
  <c r="FR63" i="1"/>
  <c r="FR64" i="1"/>
  <c r="FR65" i="1"/>
  <c r="FR66" i="1"/>
  <c r="FR67" i="1"/>
  <c r="FR68" i="1"/>
  <c r="FR69" i="1"/>
  <c r="FR70" i="1"/>
  <c r="FR71" i="1"/>
  <c r="AG44" i="1"/>
  <c r="AJ44" i="3"/>
  <c r="FN71" i="1"/>
  <c r="FK71" i="1"/>
  <c r="FN70" i="1"/>
  <c r="FK70" i="1"/>
  <c r="FN69" i="1"/>
  <c r="FK69" i="1"/>
  <c r="FN68" i="1"/>
  <c r="FK68" i="1"/>
  <c r="FN67" i="1"/>
  <c r="FK67" i="1"/>
  <c r="FN66" i="1"/>
  <c r="FK66" i="1"/>
  <c r="FN65" i="1"/>
  <c r="FK65" i="1"/>
  <c r="FN64" i="1"/>
  <c r="FK64" i="1"/>
  <c r="FN63" i="1"/>
  <c r="FK63" i="1"/>
  <c r="FN62" i="1"/>
  <c r="FK62" i="1"/>
  <c r="FN61" i="1"/>
  <c r="FK61" i="1"/>
  <c r="FN60" i="1"/>
  <c r="FK60" i="1"/>
  <c r="FN59" i="1"/>
  <c r="FK59" i="1"/>
  <c r="FN58" i="1"/>
  <c r="FK58" i="1"/>
  <c r="FN57" i="1"/>
  <c r="FK57" i="1"/>
  <c r="FN56" i="1"/>
  <c r="FK56" i="1"/>
  <c r="FN55" i="1"/>
  <c r="FK55" i="1"/>
  <c r="FN54" i="1"/>
  <c r="FK54" i="1"/>
  <c r="FK53" i="1"/>
  <c r="FN52" i="1"/>
  <c r="FK52" i="1"/>
  <c r="FN51" i="1"/>
  <c r="FK51" i="1"/>
  <c r="FN50" i="1"/>
  <c r="FK50" i="1"/>
  <c r="FN49" i="1"/>
  <c r="FK49" i="1"/>
  <c r="FN48" i="1"/>
  <c r="FK48" i="1"/>
  <c r="FN47" i="1"/>
  <c r="FK47" i="1"/>
  <c r="FN46" i="1"/>
  <c r="FK46" i="1"/>
  <c r="FN45" i="1"/>
  <c r="FK45" i="1"/>
  <c r="FI45" i="1"/>
  <c r="FI46" i="1" s="1"/>
  <c r="FF45" i="1"/>
  <c r="FF46" i="1" s="1"/>
  <c r="FC45" i="1"/>
  <c r="FC46" i="1" s="1"/>
  <c r="FN44" i="1"/>
  <c r="FK44" i="1"/>
  <c r="FJ44" i="1"/>
  <c r="FG44" i="1"/>
  <c r="FD44" i="1"/>
  <c r="FA71" i="1"/>
  <c r="EX71" i="1"/>
  <c r="FA70" i="1"/>
  <c r="EX70" i="1"/>
  <c r="FA69" i="1"/>
  <c r="EX69" i="1"/>
  <c r="FA68" i="1"/>
  <c r="EX68" i="1"/>
  <c r="FA67" i="1"/>
  <c r="EX67" i="1"/>
  <c r="FA66" i="1"/>
  <c r="EX66" i="1"/>
  <c r="FA65" i="1"/>
  <c r="EX65" i="1"/>
  <c r="FA64" i="1"/>
  <c r="EX64" i="1"/>
  <c r="FA63" i="1"/>
  <c r="EX63" i="1"/>
  <c r="FA62" i="1"/>
  <c r="EX62" i="1"/>
  <c r="FA61" i="1"/>
  <c r="EX61" i="1"/>
  <c r="FA60" i="1"/>
  <c r="EX60" i="1"/>
  <c r="FA59" i="1"/>
  <c r="EX59" i="1"/>
  <c r="FA58" i="1"/>
  <c r="EX58" i="1"/>
  <c r="FA57" i="1"/>
  <c r="EX57" i="1"/>
  <c r="FA56" i="1"/>
  <c r="EX56" i="1"/>
  <c r="FA55" i="1"/>
  <c r="EX55" i="1"/>
  <c r="FA54" i="1"/>
  <c r="EX54" i="1"/>
  <c r="FA53" i="1"/>
  <c r="EX53" i="1"/>
  <c r="FA52" i="1"/>
  <c r="EX52" i="1"/>
  <c r="FA51" i="1"/>
  <c r="EX51" i="1"/>
  <c r="FA50" i="1"/>
  <c r="EX50" i="1"/>
  <c r="FA49" i="1"/>
  <c r="EX49" i="1"/>
  <c r="FA48" i="1"/>
  <c r="EX48" i="1"/>
  <c r="FA47" i="1"/>
  <c r="EX47" i="1"/>
  <c r="FA46" i="1"/>
  <c r="EX46" i="1"/>
  <c r="FA45" i="1"/>
  <c r="EX45" i="1"/>
  <c r="EV45" i="1"/>
  <c r="ES45" i="1"/>
  <c r="EP45" i="1"/>
  <c r="FA44" i="1"/>
  <c r="EX44" i="1"/>
  <c r="EW44" i="1"/>
  <c r="ET44" i="1"/>
  <c r="EQ44" i="1"/>
  <c r="BW44" i="1"/>
  <c r="FL72" i="1"/>
  <c r="FI7" i="1"/>
  <c r="FF7" i="1"/>
  <c r="FC7" i="1"/>
  <c r="EY72" i="1"/>
  <c r="I39" i="13" l="1"/>
  <c r="G37" i="13"/>
  <c r="G38" i="13" s="1"/>
  <c r="E39" i="13"/>
  <c r="FX75" i="1"/>
  <c r="FU75" i="1"/>
  <c r="FR75" i="1"/>
  <c r="H39" i="10"/>
  <c r="F39" i="10"/>
  <c r="C75" i="1"/>
  <c r="K49" i="7"/>
  <c r="L48" i="7"/>
  <c r="H49" i="7"/>
  <c r="I48" i="7"/>
  <c r="E49" i="7"/>
  <c r="F48" i="7"/>
  <c r="GA44" i="1"/>
  <c r="GB44" i="1" s="1"/>
  <c r="J55" i="4"/>
  <c r="K54" i="4"/>
  <c r="G55" i="4"/>
  <c r="H54" i="4"/>
  <c r="D55" i="4"/>
  <c r="E54" i="4"/>
  <c r="FI47" i="1"/>
  <c r="FI48" i="1" s="1"/>
  <c r="FF47" i="1"/>
  <c r="FF48" i="1" s="1"/>
  <c r="FC47" i="1"/>
  <c r="FC48" i="1" s="1"/>
  <c r="FL45" i="1"/>
  <c r="EY60" i="1"/>
  <c r="EY62" i="1"/>
  <c r="EY63" i="1"/>
  <c r="FD45" i="1"/>
  <c r="FL52" i="1"/>
  <c r="FL54" i="1"/>
  <c r="FL62" i="1"/>
  <c r="FL70" i="1"/>
  <c r="EY68" i="1"/>
  <c r="EY46" i="1"/>
  <c r="EY55" i="1"/>
  <c r="FG45" i="1"/>
  <c r="EY54" i="1"/>
  <c r="EY47" i="1"/>
  <c r="EY71" i="1"/>
  <c r="FL55" i="1"/>
  <c r="EY64" i="1"/>
  <c r="EY56" i="1"/>
  <c r="FL46" i="1"/>
  <c r="FL56" i="1"/>
  <c r="FL64" i="1"/>
  <c r="FL68" i="1"/>
  <c r="EY48" i="1"/>
  <c r="FL49" i="1"/>
  <c r="FL58" i="1"/>
  <c r="EY70" i="1"/>
  <c r="EY52" i="1"/>
  <c r="EY50" i="1"/>
  <c r="FL66" i="1"/>
  <c r="EY66" i="1"/>
  <c r="FL60" i="1"/>
  <c r="FL63" i="1"/>
  <c r="FL71" i="1"/>
  <c r="FL44" i="1"/>
  <c r="EY58" i="1"/>
  <c r="FL47" i="1"/>
  <c r="FJ45" i="1"/>
  <c r="EY44" i="1"/>
  <c r="FL50" i="1"/>
  <c r="FL51" i="1"/>
  <c r="FL59" i="1"/>
  <c r="FL67" i="1"/>
  <c r="FF8" i="1"/>
  <c r="FF9" i="1" s="1"/>
  <c r="FF10" i="1" s="1"/>
  <c r="FF11" i="1" s="1"/>
  <c r="FF12" i="1" s="1"/>
  <c r="FF13" i="1" s="1"/>
  <c r="FF14" i="1" s="1"/>
  <c r="FF15" i="1" s="1"/>
  <c r="FF16" i="1" s="1"/>
  <c r="FF17" i="1" s="1"/>
  <c r="FF18" i="1" s="1"/>
  <c r="FF19" i="1" s="1"/>
  <c r="FF20" i="1" s="1"/>
  <c r="FF21" i="1" s="1"/>
  <c r="FF22" i="1" s="1"/>
  <c r="FF23" i="1" s="1"/>
  <c r="FF24" i="1" s="1"/>
  <c r="FF25" i="1" s="1"/>
  <c r="FF26" i="1" s="1"/>
  <c r="FF27" i="1" s="1"/>
  <c r="FF28" i="1" s="1"/>
  <c r="FF29" i="1" s="1"/>
  <c r="FF30" i="1" s="1"/>
  <c r="FF31" i="1" s="1"/>
  <c r="FF32" i="1" s="1"/>
  <c r="FF33" i="1" s="1"/>
  <c r="FF34" i="1" s="1"/>
  <c r="FF35" i="1" s="1"/>
  <c r="FL48" i="1"/>
  <c r="FL53" i="1"/>
  <c r="FL57" i="1"/>
  <c r="FL61" i="1"/>
  <c r="FL65" i="1"/>
  <c r="FL69" i="1"/>
  <c r="EY51" i="1"/>
  <c r="EY59" i="1"/>
  <c r="EY67" i="1"/>
  <c r="EY45" i="1"/>
  <c r="EY49" i="1"/>
  <c r="EY53" i="1"/>
  <c r="EY57" i="1"/>
  <c r="EY61" i="1"/>
  <c r="EY65" i="1"/>
  <c r="EY69" i="1"/>
  <c r="EQ45" i="1"/>
  <c r="ET45" i="1"/>
  <c r="EW45" i="1"/>
  <c r="EP46" i="1"/>
  <c r="ES46" i="1"/>
  <c r="EV46" i="1"/>
  <c r="FC8" i="1"/>
  <c r="FC9" i="1" s="1"/>
  <c r="FC10" i="1" s="1"/>
  <c r="FC11" i="1" s="1"/>
  <c r="FC12" i="1" s="1"/>
  <c r="FC13" i="1" s="1"/>
  <c r="FC14" i="1" s="1"/>
  <c r="FC15" i="1" s="1"/>
  <c r="FC16" i="1" s="1"/>
  <c r="FC17" i="1" s="1"/>
  <c r="FC18" i="1" s="1"/>
  <c r="FC19" i="1" s="1"/>
  <c r="FC20" i="1" s="1"/>
  <c r="FC21" i="1" s="1"/>
  <c r="FC22" i="1" s="1"/>
  <c r="FC23" i="1" s="1"/>
  <c r="FC24" i="1" s="1"/>
  <c r="FC25" i="1" s="1"/>
  <c r="FC26" i="1" s="1"/>
  <c r="FC27" i="1" s="1"/>
  <c r="FC28" i="1" s="1"/>
  <c r="FC29" i="1" s="1"/>
  <c r="FC30" i="1" s="1"/>
  <c r="FC31" i="1" s="1"/>
  <c r="FC32" i="1" s="1"/>
  <c r="FC33" i="1" s="1"/>
  <c r="FC34" i="1" s="1"/>
  <c r="FC35" i="1" s="1"/>
  <c r="FI8" i="1"/>
  <c r="FI9" i="1" s="1"/>
  <c r="FI10" i="1" s="1"/>
  <c r="FI11" i="1" s="1"/>
  <c r="FI12" i="1" s="1"/>
  <c r="FI13" i="1" s="1"/>
  <c r="FI14" i="1" s="1"/>
  <c r="FI15" i="1" s="1"/>
  <c r="FI16" i="1" s="1"/>
  <c r="FI17" i="1" s="1"/>
  <c r="FI18" i="1" s="1"/>
  <c r="FI19" i="1" s="1"/>
  <c r="FI20" i="1" s="1"/>
  <c r="FI21" i="1" s="1"/>
  <c r="FI22" i="1" s="1"/>
  <c r="FI23" i="1" s="1"/>
  <c r="FI24" i="1" s="1"/>
  <c r="FI25" i="1" s="1"/>
  <c r="FI26" i="1" s="1"/>
  <c r="FI27" i="1" s="1"/>
  <c r="FI28" i="1" s="1"/>
  <c r="FI29" i="1" s="1"/>
  <c r="FI30" i="1" s="1"/>
  <c r="FI31" i="1" s="1"/>
  <c r="FI32" i="1" s="1"/>
  <c r="FI33" i="1" s="1"/>
  <c r="FI34" i="1" s="1"/>
  <c r="FI35" i="1" s="1"/>
  <c r="AN50" i="1"/>
  <c r="BG44" i="1"/>
  <c r="J5" i="6"/>
  <c r="G39" i="13" l="1"/>
  <c r="K50" i="7"/>
  <c r="L49" i="7"/>
  <c r="H50" i="7"/>
  <c r="I49" i="7"/>
  <c r="E50" i="7"/>
  <c r="F49" i="7"/>
  <c r="J56" i="4"/>
  <c r="K55" i="4"/>
  <c r="G56" i="4"/>
  <c r="H55" i="4"/>
  <c r="D56" i="4"/>
  <c r="E55" i="4"/>
  <c r="FI37" i="1"/>
  <c r="FC37" i="1"/>
  <c r="FF37" i="1"/>
  <c r="FG47" i="1"/>
  <c r="FG46" i="1"/>
  <c r="FJ47" i="1"/>
  <c r="FJ46" i="1"/>
  <c r="FD46" i="1"/>
  <c r="FD47" i="1"/>
  <c r="FI49" i="1"/>
  <c r="FJ48" i="1"/>
  <c r="FC49" i="1"/>
  <c r="FD48" i="1"/>
  <c r="FF49" i="1"/>
  <c r="FG48" i="1"/>
  <c r="ES47" i="1"/>
  <c r="ET46" i="1"/>
  <c r="EV47" i="1"/>
  <c r="EV48" i="1" s="1"/>
  <c r="EW46" i="1"/>
  <c r="EP47" i="1"/>
  <c r="EQ46" i="1"/>
  <c r="K51" i="7" l="1"/>
  <c r="L50" i="7"/>
  <c r="H51" i="7"/>
  <c r="I50" i="7"/>
  <c r="E51" i="7"/>
  <c r="F50" i="7"/>
  <c r="J57" i="4"/>
  <c r="K56" i="4"/>
  <c r="G57" i="4"/>
  <c r="H56" i="4"/>
  <c r="D57" i="4"/>
  <c r="E56" i="4"/>
  <c r="FF50" i="1"/>
  <c r="FG49" i="1"/>
  <c r="FC50" i="1"/>
  <c r="FD49" i="1"/>
  <c r="FI50" i="1"/>
  <c r="FJ49" i="1"/>
  <c r="EP48" i="1"/>
  <c r="EQ47" i="1"/>
  <c r="EW47" i="1"/>
  <c r="ES48" i="1"/>
  <c r="ET47" i="1"/>
  <c r="Z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41" i="6"/>
  <c r="J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41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5" i="6"/>
  <c r="Z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5" i="6"/>
  <c r="I6" i="6"/>
  <c r="J6" i="6" s="1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5" i="6"/>
  <c r="C10" i="6"/>
  <c r="C9" i="6"/>
  <c r="C6" i="6"/>
  <c r="C7" i="6"/>
  <c r="C8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5" i="6"/>
  <c r="K52" i="7" l="1"/>
  <c r="L51" i="7"/>
  <c r="H52" i="7"/>
  <c r="I51" i="7"/>
  <c r="E52" i="7"/>
  <c r="F51" i="7"/>
  <c r="J58" i="4"/>
  <c r="K57" i="4"/>
  <c r="G58" i="4"/>
  <c r="H57" i="4"/>
  <c r="D58" i="4"/>
  <c r="E57" i="4"/>
  <c r="AD36" i="6"/>
  <c r="Y36" i="6"/>
  <c r="V36" i="6"/>
  <c r="S36" i="6"/>
  <c r="N36" i="6"/>
  <c r="I36" i="6"/>
  <c r="F36" i="6"/>
  <c r="C36" i="6"/>
  <c r="C72" i="6"/>
  <c r="S72" i="6"/>
  <c r="AD72" i="6"/>
  <c r="Y72" i="6"/>
  <c r="V72" i="6"/>
  <c r="N72" i="6"/>
  <c r="I72" i="6"/>
  <c r="F72" i="6"/>
  <c r="AB70" i="6"/>
  <c r="W5" i="6"/>
  <c r="K41" i="6"/>
  <c r="AB62" i="6"/>
  <c r="AB58" i="6"/>
  <c r="FC51" i="1"/>
  <c r="FD50" i="1"/>
  <c r="FI51" i="1"/>
  <c r="FJ50" i="1"/>
  <c r="FF51" i="1"/>
  <c r="FG50" i="1"/>
  <c r="ES49" i="1"/>
  <c r="ET48" i="1"/>
  <c r="EV49" i="1"/>
  <c r="EW48" i="1"/>
  <c r="EP49" i="1"/>
  <c r="EQ48" i="1"/>
  <c r="AB20" i="6"/>
  <c r="AB30" i="6"/>
  <c r="AB66" i="6"/>
  <c r="AB54" i="6"/>
  <c r="J42" i="6"/>
  <c r="K42" i="6" s="1"/>
  <c r="AB51" i="6"/>
  <c r="AB47" i="6"/>
  <c r="AE31" i="6"/>
  <c r="AE29" i="6"/>
  <c r="AE27" i="6"/>
  <c r="AE25" i="6"/>
  <c r="AE23" i="6"/>
  <c r="AE21" i="6"/>
  <c r="AE19" i="6"/>
  <c r="AE15" i="6"/>
  <c r="AE11" i="6"/>
  <c r="AE9" i="6"/>
  <c r="AB53" i="6"/>
  <c r="AB49" i="6"/>
  <c r="AB45" i="6"/>
  <c r="AB43" i="6"/>
  <c r="O41" i="6"/>
  <c r="L69" i="6"/>
  <c r="L67" i="6"/>
  <c r="L65" i="6"/>
  <c r="L63" i="6"/>
  <c r="L61" i="6"/>
  <c r="L59" i="6"/>
  <c r="L57" i="6"/>
  <c r="L55" i="6"/>
  <c r="L53" i="6"/>
  <c r="L51" i="6"/>
  <c r="L49" i="6"/>
  <c r="L47" i="6"/>
  <c r="L45" i="6"/>
  <c r="AB68" i="6"/>
  <c r="AB64" i="6"/>
  <c r="AB60" i="6"/>
  <c r="AB56" i="6"/>
  <c r="AE13" i="6"/>
  <c r="AA41" i="6"/>
  <c r="O16" i="6"/>
  <c r="O14" i="6"/>
  <c r="L15" i="6"/>
  <c r="AB28" i="6"/>
  <c r="AB22" i="6"/>
  <c r="AB14" i="6"/>
  <c r="AB12" i="6"/>
  <c r="AB6" i="6"/>
  <c r="L70" i="6"/>
  <c r="L68" i="6"/>
  <c r="L66" i="6"/>
  <c r="L64" i="6"/>
  <c r="L62" i="6"/>
  <c r="L60" i="6"/>
  <c r="L58" i="6"/>
  <c r="L56" i="6"/>
  <c r="L54" i="6"/>
  <c r="L52" i="6"/>
  <c r="L50" i="6"/>
  <c r="L48" i="6"/>
  <c r="L46" i="6"/>
  <c r="L32" i="6"/>
  <c r="L28" i="6"/>
  <c r="L26" i="6"/>
  <c r="L22" i="6"/>
  <c r="L18" i="6"/>
  <c r="L17" i="6"/>
  <c r="L13" i="6"/>
  <c r="L11" i="6"/>
  <c r="O10" i="6"/>
  <c r="L9" i="6"/>
  <c r="L7" i="6"/>
  <c r="AB42" i="6"/>
  <c r="T41" i="6"/>
  <c r="Z42" i="6"/>
  <c r="Z43" i="6" s="1"/>
  <c r="L41" i="6"/>
  <c r="AB34" i="6"/>
  <c r="AB32" i="6"/>
  <c r="AB26" i="6"/>
  <c r="AB24" i="6"/>
  <c r="AB18" i="6"/>
  <c r="AB16" i="6"/>
  <c r="AB10" i="6"/>
  <c r="AB8" i="6"/>
  <c r="AE33" i="6"/>
  <c r="AE17" i="6"/>
  <c r="O27" i="6"/>
  <c r="O5" i="6"/>
  <c r="O31" i="6"/>
  <c r="O23" i="6"/>
  <c r="O19" i="6"/>
  <c r="L5" i="6"/>
  <c r="L34" i="6"/>
  <c r="L30" i="6"/>
  <c r="L24" i="6"/>
  <c r="L20" i="6"/>
  <c r="D5" i="6"/>
  <c r="O6" i="6"/>
  <c r="Z6" i="6"/>
  <c r="AB41" i="6"/>
  <c r="AE41" i="6"/>
  <c r="AE44" i="6"/>
  <c r="AE46" i="6"/>
  <c r="AE48" i="6"/>
  <c r="AE50" i="6"/>
  <c r="AE52" i="6"/>
  <c r="AE55" i="6"/>
  <c r="AE59" i="6"/>
  <c r="AE63" i="6"/>
  <c r="AE67" i="6"/>
  <c r="D41" i="6"/>
  <c r="W41" i="6"/>
  <c r="AE42" i="6"/>
  <c r="AE43" i="6"/>
  <c r="AB46" i="6"/>
  <c r="AB44" i="6"/>
  <c r="AE45" i="6"/>
  <c r="AE47" i="6"/>
  <c r="AB48" i="6"/>
  <c r="AE49" i="6"/>
  <c r="AB50" i="6"/>
  <c r="AE51" i="6"/>
  <c r="AB52" i="6"/>
  <c r="AE53" i="6"/>
  <c r="AB55" i="6"/>
  <c r="AE56" i="6"/>
  <c r="AB59" i="6"/>
  <c r="AE60" i="6"/>
  <c r="AB63" i="6"/>
  <c r="AE64" i="6"/>
  <c r="AB67" i="6"/>
  <c r="AE68" i="6"/>
  <c r="AE54" i="6"/>
  <c r="AE57" i="6"/>
  <c r="AB57" i="6"/>
  <c r="AE58" i="6"/>
  <c r="AE61" i="6"/>
  <c r="AB61" i="6"/>
  <c r="AE62" i="6"/>
  <c r="AE65" i="6"/>
  <c r="AB65" i="6"/>
  <c r="AE66" i="6"/>
  <c r="AE69" i="6"/>
  <c r="AB69" i="6"/>
  <c r="AE70" i="6"/>
  <c r="AE5" i="6"/>
  <c r="T5" i="6"/>
  <c r="AB5" i="6"/>
  <c r="AE6" i="6"/>
  <c r="AB9" i="6"/>
  <c r="AE10" i="6"/>
  <c r="AE7" i="6"/>
  <c r="AB7" i="6"/>
  <c r="AE8" i="6"/>
  <c r="AB11" i="6"/>
  <c r="AE12" i="6"/>
  <c r="AB13" i="6"/>
  <c r="AE14" i="6"/>
  <c r="AB15" i="6"/>
  <c r="AE16" i="6"/>
  <c r="AB17" i="6"/>
  <c r="AE18" i="6"/>
  <c r="AB19" i="6"/>
  <c r="AE20" i="6"/>
  <c r="AB21" i="6"/>
  <c r="AE22" i="6"/>
  <c r="AB23" i="6"/>
  <c r="AE24" i="6"/>
  <c r="AB25" i="6"/>
  <c r="AE26" i="6"/>
  <c r="AB27" i="6"/>
  <c r="AE28" i="6"/>
  <c r="AB29" i="6"/>
  <c r="AE30" i="6"/>
  <c r="AB31" i="6"/>
  <c r="AE32" i="6"/>
  <c r="AB33" i="6"/>
  <c r="AE34" i="6"/>
  <c r="G41" i="6"/>
  <c r="O42" i="6"/>
  <c r="L42" i="6"/>
  <c r="L6" i="6"/>
  <c r="O44" i="6" s="1"/>
  <c r="O7" i="6"/>
  <c r="L10" i="6"/>
  <c r="O11" i="6"/>
  <c r="L14" i="6"/>
  <c r="O15" i="6"/>
  <c r="G5" i="6"/>
  <c r="J7" i="6"/>
  <c r="O8" i="6"/>
  <c r="L8" i="6"/>
  <c r="O9" i="6"/>
  <c r="O12" i="6"/>
  <c r="L12" i="6"/>
  <c r="O13" i="6"/>
  <c r="L16" i="6"/>
  <c r="O17" i="6"/>
  <c r="L19" i="6"/>
  <c r="O20" i="6"/>
  <c r="L23" i="6"/>
  <c r="O24" i="6"/>
  <c r="L27" i="6"/>
  <c r="O28" i="6"/>
  <c r="L31" i="6"/>
  <c r="O32" i="6"/>
  <c r="O18" i="6"/>
  <c r="O21" i="6"/>
  <c r="L21" i="6"/>
  <c r="O22" i="6"/>
  <c r="O25" i="6"/>
  <c r="L25" i="6"/>
  <c r="O26" i="6"/>
  <c r="O29" i="6"/>
  <c r="L29" i="6"/>
  <c r="O30" i="6"/>
  <c r="O33" i="6"/>
  <c r="L33" i="6"/>
  <c r="O34" i="6"/>
  <c r="C5" i="5"/>
  <c r="K53" i="7" l="1"/>
  <c r="L52" i="7"/>
  <c r="H53" i="7"/>
  <c r="I52" i="7"/>
  <c r="E53" i="7"/>
  <c r="F52" i="7"/>
  <c r="J59" i="4"/>
  <c r="K58" i="4"/>
  <c r="G59" i="4"/>
  <c r="H58" i="4"/>
  <c r="D59" i="4"/>
  <c r="E58" i="4"/>
  <c r="Z7" i="6"/>
  <c r="W6" i="6"/>
  <c r="W7" i="6" s="1"/>
  <c r="AC70" i="6"/>
  <c r="T6" i="6"/>
  <c r="T7" i="6" s="1"/>
  <c r="D6" i="6"/>
  <c r="D7" i="6" s="1"/>
  <c r="X41" i="6"/>
  <c r="T42" i="6"/>
  <c r="M66" i="6"/>
  <c r="AC62" i="6"/>
  <c r="AC60" i="6"/>
  <c r="AC58" i="6"/>
  <c r="M58" i="6"/>
  <c r="AC54" i="6"/>
  <c r="AC52" i="6"/>
  <c r="AC48" i="6"/>
  <c r="FF52" i="1"/>
  <c r="FG51" i="1"/>
  <c r="FI52" i="1"/>
  <c r="FJ51" i="1"/>
  <c r="FC52" i="1"/>
  <c r="FD51" i="1"/>
  <c r="EV50" i="1"/>
  <c r="EW49" i="1"/>
  <c r="EP50" i="1"/>
  <c r="EQ49" i="1"/>
  <c r="ES50" i="1"/>
  <c r="ET49" i="1"/>
  <c r="M69" i="6"/>
  <c r="M61" i="6"/>
  <c r="AC42" i="6"/>
  <c r="AC56" i="6"/>
  <c r="AC66" i="6"/>
  <c r="AC47" i="6"/>
  <c r="AC68" i="6"/>
  <c r="M68" i="6"/>
  <c r="M65" i="6"/>
  <c r="M57" i="6"/>
  <c r="M53" i="6"/>
  <c r="M49" i="6"/>
  <c r="M45" i="6"/>
  <c r="AC51" i="6"/>
  <c r="AC49" i="6"/>
  <c r="AC43" i="6"/>
  <c r="M56" i="6"/>
  <c r="M41" i="6"/>
  <c r="M67" i="6"/>
  <c r="M63" i="6"/>
  <c r="M59" i="6"/>
  <c r="M55" i="6"/>
  <c r="M52" i="6"/>
  <c r="M48" i="6"/>
  <c r="AC53" i="6"/>
  <c r="AC45" i="6"/>
  <c r="M60" i="6"/>
  <c r="M47" i="6"/>
  <c r="M64" i="6"/>
  <c r="M51" i="6"/>
  <c r="AC64" i="6"/>
  <c r="AC50" i="6"/>
  <c r="M70" i="6"/>
  <c r="M62" i="6"/>
  <c r="M54" i="6"/>
  <c r="M50" i="6"/>
  <c r="M46" i="6"/>
  <c r="AC44" i="6"/>
  <c r="AB36" i="6"/>
  <c r="L72" i="6"/>
  <c r="L36" i="6"/>
  <c r="AC46" i="6"/>
  <c r="M42" i="6"/>
  <c r="H41" i="6"/>
  <c r="AC65" i="6"/>
  <c r="AC57" i="6"/>
  <c r="D42" i="6"/>
  <c r="E41" i="6"/>
  <c r="AB72" i="6"/>
  <c r="U41" i="6"/>
  <c r="AC69" i="6"/>
  <c r="AC61" i="6"/>
  <c r="AC67" i="6"/>
  <c r="AC63" i="6"/>
  <c r="AC59" i="6"/>
  <c r="AC55" i="6"/>
  <c r="W42" i="6"/>
  <c r="X42" i="6" s="1"/>
  <c r="AC41" i="6"/>
  <c r="AA42" i="6"/>
  <c r="G42" i="6"/>
  <c r="G43" i="6" s="1"/>
  <c r="Z44" i="6"/>
  <c r="O45" i="6"/>
  <c r="J8" i="6"/>
  <c r="G6" i="6"/>
  <c r="Y74" i="5"/>
  <c r="V74" i="5"/>
  <c r="S74" i="5"/>
  <c r="Y73" i="5"/>
  <c r="V73" i="5"/>
  <c r="S73" i="5"/>
  <c r="Y72" i="5"/>
  <c r="V72" i="5"/>
  <c r="S72" i="5"/>
  <c r="Y71" i="5"/>
  <c r="V71" i="5"/>
  <c r="AB71" i="5" s="1"/>
  <c r="S71" i="5"/>
  <c r="Y70" i="5"/>
  <c r="V70" i="5"/>
  <c r="S70" i="5"/>
  <c r="Y69" i="5"/>
  <c r="V69" i="5"/>
  <c r="AB69" i="5" s="1"/>
  <c r="S69" i="5"/>
  <c r="Y68" i="5"/>
  <c r="V68" i="5"/>
  <c r="S68" i="5"/>
  <c r="Y67" i="5"/>
  <c r="V67" i="5"/>
  <c r="S67" i="5"/>
  <c r="Y66" i="5"/>
  <c r="V66" i="5"/>
  <c r="S66" i="5"/>
  <c r="Y65" i="5"/>
  <c r="V65" i="5"/>
  <c r="S65" i="5"/>
  <c r="Y64" i="5"/>
  <c r="V64" i="5"/>
  <c r="S64" i="5"/>
  <c r="Y63" i="5"/>
  <c r="V63" i="5"/>
  <c r="AB63" i="5" s="1"/>
  <c r="S63" i="5"/>
  <c r="Y62" i="5"/>
  <c r="V62" i="5"/>
  <c r="S62" i="5"/>
  <c r="Y61" i="5"/>
  <c r="V61" i="5"/>
  <c r="S61" i="5"/>
  <c r="Y60" i="5"/>
  <c r="V60" i="5"/>
  <c r="S60" i="5"/>
  <c r="Y59" i="5"/>
  <c r="V59" i="5"/>
  <c r="AB59" i="5" s="1"/>
  <c r="S59" i="5"/>
  <c r="Y58" i="5"/>
  <c r="V58" i="5"/>
  <c r="S58" i="5"/>
  <c r="Y57" i="5"/>
  <c r="V57" i="5"/>
  <c r="S57" i="5"/>
  <c r="Y56" i="5"/>
  <c r="V56" i="5"/>
  <c r="AB56" i="5" s="1"/>
  <c r="S56" i="5"/>
  <c r="Y55" i="5"/>
  <c r="V55" i="5"/>
  <c r="S55" i="5"/>
  <c r="Y54" i="5"/>
  <c r="V54" i="5"/>
  <c r="S54" i="5"/>
  <c r="Y53" i="5"/>
  <c r="V53" i="5"/>
  <c r="S53" i="5"/>
  <c r="Y52" i="5"/>
  <c r="V52" i="5"/>
  <c r="AB52" i="5" s="1"/>
  <c r="S52" i="5"/>
  <c r="Y51" i="5"/>
  <c r="V51" i="5"/>
  <c r="S51" i="5"/>
  <c r="Y50" i="5"/>
  <c r="V50" i="5"/>
  <c r="AB50" i="5" s="1"/>
  <c r="S50" i="5"/>
  <c r="Y49" i="5"/>
  <c r="V49" i="5"/>
  <c r="S49" i="5"/>
  <c r="Y48" i="5"/>
  <c r="V48" i="5"/>
  <c r="AB48" i="5" s="1"/>
  <c r="S48" i="5"/>
  <c r="Y47" i="5"/>
  <c r="V47" i="5"/>
  <c r="S47" i="5"/>
  <c r="Y46" i="5"/>
  <c r="V46" i="5"/>
  <c r="AB46" i="5" s="1"/>
  <c r="S46" i="5"/>
  <c r="Y45" i="5"/>
  <c r="Z45" i="5" s="1"/>
  <c r="V45" i="5"/>
  <c r="S45" i="5"/>
  <c r="Y44" i="5"/>
  <c r="V44" i="5"/>
  <c r="S44" i="5"/>
  <c r="T44" i="5" s="1"/>
  <c r="AD35" i="5"/>
  <c r="AD73" i="5" s="1"/>
  <c r="Y35" i="5"/>
  <c r="V35" i="5"/>
  <c r="S35" i="5"/>
  <c r="AD34" i="5"/>
  <c r="AD72" i="5" s="1"/>
  <c r="Y34" i="5"/>
  <c r="V34" i="5"/>
  <c r="S34" i="5"/>
  <c r="AD33" i="5"/>
  <c r="AD71" i="5" s="1"/>
  <c r="Y33" i="5"/>
  <c r="V33" i="5"/>
  <c r="S33" i="5"/>
  <c r="AD32" i="5"/>
  <c r="AD70" i="5" s="1"/>
  <c r="Y32" i="5"/>
  <c r="V32" i="5"/>
  <c r="S32" i="5"/>
  <c r="AD31" i="5"/>
  <c r="AD69" i="5" s="1"/>
  <c r="Y31" i="5"/>
  <c r="V31" i="5"/>
  <c r="S31" i="5"/>
  <c r="AE31" i="5" s="1"/>
  <c r="AD30" i="5"/>
  <c r="AD68" i="5" s="1"/>
  <c r="Y30" i="5"/>
  <c r="V30" i="5"/>
  <c r="S30" i="5"/>
  <c r="AD29" i="5"/>
  <c r="AD67" i="5" s="1"/>
  <c r="Y29" i="5"/>
  <c r="V29" i="5"/>
  <c r="S29" i="5"/>
  <c r="AD28" i="5"/>
  <c r="AD66" i="5" s="1"/>
  <c r="Y28" i="5"/>
  <c r="V28" i="5"/>
  <c r="S28" i="5"/>
  <c r="AD27" i="5"/>
  <c r="AD65" i="5" s="1"/>
  <c r="Y27" i="5"/>
  <c r="V27" i="5"/>
  <c r="S27" i="5"/>
  <c r="AE27" i="5" s="1"/>
  <c r="AD26" i="5"/>
  <c r="AD64" i="5" s="1"/>
  <c r="Y26" i="5"/>
  <c r="V26" i="5"/>
  <c r="S26" i="5"/>
  <c r="AD25" i="5"/>
  <c r="AD63" i="5" s="1"/>
  <c r="Y25" i="5"/>
  <c r="V25" i="5"/>
  <c r="S25" i="5"/>
  <c r="AD24" i="5"/>
  <c r="AD62" i="5" s="1"/>
  <c r="Y24" i="5"/>
  <c r="V24" i="5"/>
  <c r="S24" i="5"/>
  <c r="AD23" i="5"/>
  <c r="AD61" i="5" s="1"/>
  <c r="Y23" i="5"/>
  <c r="V23" i="5"/>
  <c r="S23" i="5"/>
  <c r="AE23" i="5" s="1"/>
  <c r="AD22" i="5"/>
  <c r="AD60" i="5" s="1"/>
  <c r="Y22" i="5"/>
  <c r="V22" i="5"/>
  <c r="S22" i="5"/>
  <c r="AD21" i="5"/>
  <c r="AD59" i="5" s="1"/>
  <c r="Y21" i="5"/>
  <c r="V21" i="5"/>
  <c r="S21" i="5"/>
  <c r="AD20" i="5"/>
  <c r="AD58" i="5" s="1"/>
  <c r="Y20" i="5"/>
  <c r="V20" i="5"/>
  <c r="S20" i="5"/>
  <c r="AD19" i="5"/>
  <c r="AD57" i="5" s="1"/>
  <c r="Y19" i="5"/>
  <c r="V19" i="5"/>
  <c r="S19" i="5"/>
  <c r="AD18" i="5"/>
  <c r="AD56" i="5" s="1"/>
  <c r="Y18" i="5"/>
  <c r="V18" i="5"/>
  <c r="S18" i="5"/>
  <c r="AD17" i="5"/>
  <c r="AD55" i="5" s="1"/>
  <c r="Y17" i="5"/>
  <c r="V17" i="5"/>
  <c r="S17" i="5"/>
  <c r="AD16" i="5"/>
  <c r="AD54" i="5" s="1"/>
  <c r="Y16" i="5"/>
  <c r="V16" i="5"/>
  <c r="S16" i="5"/>
  <c r="AD15" i="5"/>
  <c r="AD53" i="5" s="1"/>
  <c r="Y15" i="5"/>
  <c r="V15" i="5"/>
  <c r="AB15" i="5" s="1"/>
  <c r="S15" i="5"/>
  <c r="AD14" i="5"/>
  <c r="AD52" i="5" s="1"/>
  <c r="Y14" i="5"/>
  <c r="V14" i="5"/>
  <c r="S14" i="5"/>
  <c r="AD13" i="5"/>
  <c r="AD51" i="5" s="1"/>
  <c r="Y13" i="5"/>
  <c r="V13" i="5"/>
  <c r="S13" i="5"/>
  <c r="AD12" i="5"/>
  <c r="AD50" i="5" s="1"/>
  <c r="Y12" i="5"/>
  <c r="V12" i="5"/>
  <c r="S12" i="5"/>
  <c r="AD11" i="5"/>
  <c r="AD49" i="5" s="1"/>
  <c r="Y11" i="5"/>
  <c r="V11" i="5"/>
  <c r="AB11" i="5" s="1"/>
  <c r="S11" i="5"/>
  <c r="AD10" i="5"/>
  <c r="AD48" i="5" s="1"/>
  <c r="Y10" i="5"/>
  <c r="V10" i="5"/>
  <c r="S10" i="5"/>
  <c r="AD9" i="5"/>
  <c r="AD47" i="5" s="1"/>
  <c r="Y9" i="5"/>
  <c r="V9" i="5"/>
  <c r="S9" i="5"/>
  <c r="AD8" i="5"/>
  <c r="AD46" i="5" s="1"/>
  <c r="Y8" i="5"/>
  <c r="V8" i="5"/>
  <c r="S8" i="5"/>
  <c r="AD7" i="5"/>
  <c r="AD45" i="5" s="1"/>
  <c r="Y7" i="5"/>
  <c r="V7" i="5"/>
  <c r="AB7" i="5" s="1"/>
  <c r="AC7" i="5" s="1"/>
  <c r="S7" i="5"/>
  <c r="AD6" i="5"/>
  <c r="AD44" i="5" s="1"/>
  <c r="AD75" i="5" s="1"/>
  <c r="Y6" i="5"/>
  <c r="Z6" i="5" s="1"/>
  <c r="AA44" i="5" s="1"/>
  <c r="V6" i="5"/>
  <c r="S6" i="5"/>
  <c r="AD5" i="5"/>
  <c r="AD36" i="5" s="1"/>
  <c r="AD74" i="5" s="1"/>
  <c r="AA5" i="5"/>
  <c r="Y5" i="5"/>
  <c r="Y36" i="5" s="1"/>
  <c r="V5" i="5"/>
  <c r="S5" i="5"/>
  <c r="S36" i="5" s="1"/>
  <c r="I74" i="5"/>
  <c r="F74" i="5"/>
  <c r="N35" i="5"/>
  <c r="I35" i="5"/>
  <c r="F35" i="5"/>
  <c r="C35" i="5"/>
  <c r="N34" i="5"/>
  <c r="I34" i="5"/>
  <c r="F34" i="5"/>
  <c r="C34" i="5"/>
  <c r="N33" i="5"/>
  <c r="I33" i="5"/>
  <c r="F33" i="5"/>
  <c r="C33" i="5"/>
  <c r="N32" i="5"/>
  <c r="I32" i="5"/>
  <c r="F32" i="5"/>
  <c r="C32" i="5"/>
  <c r="N31" i="5"/>
  <c r="I31" i="5"/>
  <c r="F31" i="5"/>
  <c r="C31" i="5"/>
  <c r="N30" i="5"/>
  <c r="I30" i="5"/>
  <c r="F30" i="5"/>
  <c r="C30" i="5"/>
  <c r="N29" i="5"/>
  <c r="I29" i="5"/>
  <c r="F29" i="5"/>
  <c r="C29" i="5"/>
  <c r="N28" i="5"/>
  <c r="I28" i="5"/>
  <c r="F28" i="5"/>
  <c r="C28" i="5"/>
  <c r="N27" i="5"/>
  <c r="I27" i="5"/>
  <c r="F27" i="5"/>
  <c r="C27" i="5"/>
  <c r="N26" i="5"/>
  <c r="I26" i="5"/>
  <c r="F26" i="5"/>
  <c r="C26" i="5"/>
  <c r="N25" i="5"/>
  <c r="I25" i="5"/>
  <c r="F25" i="5"/>
  <c r="C25" i="5"/>
  <c r="N24" i="5"/>
  <c r="I24" i="5"/>
  <c r="F24" i="5"/>
  <c r="C24" i="5"/>
  <c r="N23" i="5"/>
  <c r="I23" i="5"/>
  <c r="F23" i="5"/>
  <c r="C23" i="5"/>
  <c r="N22" i="5"/>
  <c r="I22" i="5"/>
  <c r="F22" i="5"/>
  <c r="C22" i="5"/>
  <c r="N21" i="5"/>
  <c r="I21" i="5"/>
  <c r="F21" i="5"/>
  <c r="C21" i="5"/>
  <c r="N20" i="5"/>
  <c r="I20" i="5"/>
  <c r="F20" i="5"/>
  <c r="C20" i="5"/>
  <c r="N19" i="5"/>
  <c r="I19" i="5"/>
  <c r="F19" i="5"/>
  <c r="C19" i="5"/>
  <c r="N18" i="5"/>
  <c r="I18" i="5"/>
  <c r="F18" i="5"/>
  <c r="C18" i="5"/>
  <c r="N17" i="5"/>
  <c r="I17" i="5"/>
  <c r="F17" i="5"/>
  <c r="C17" i="5"/>
  <c r="N16" i="5"/>
  <c r="I16" i="5"/>
  <c r="F16" i="5"/>
  <c r="C16" i="5"/>
  <c r="N15" i="5"/>
  <c r="I15" i="5"/>
  <c r="F15" i="5"/>
  <c r="C15" i="5"/>
  <c r="O15" i="5" s="1"/>
  <c r="N14" i="5"/>
  <c r="I14" i="5"/>
  <c r="F14" i="5"/>
  <c r="C14" i="5"/>
  <c r="N13" i="5"/>
  <c r="I13" i="5"/>
  <c r="F13" i="5"/>
  <c r="C13" i="5"/>
  <c r="N12" i="5"/>
  <c r="I12" i="5"/>
  <c r="F12" i="5"/>
  <c r="C12" i="5"/>
  <c r="N11" i="5"/>
  <c r="I11" i="5"/>
  <c r="F11" i="5"/>
  <c r="C11" i="5"/>
  <c r="O11" i="5" s="1"/>
  <c r="N10" i="5"/>
  <c r="I10" i="5"/>
  <c r="F10" i="5"/>
  <c r="C10" i="5"/>
  <c r="N9" i="5"/>
  <c r="I9" i="5"/>
  <c r="F9" i="5"/>
  <c r="C9" i="5"/>
  <c r="N8" i="5"/>
  <c r="I8" i="5"/>
  <c r="F8" i="5"/>
  <c r="C8" i="5"/>
  <c r="N7" i="5"/>
  <c r="I7" i="5"/>
  <c r="F7" i="5"/>
  <c r="C7" i="5"/>
  <c r="O7" i="5" s="1"/>
  <c r="C45" i="5" s="1"/>
  <c r="N6" i="5"/>
  <c r="I6" i="5"/>
  <c r="J6" i="5" s="1"/>
  <c r="F6" i="5"/>
  <c r="C6" i="5"/>
  <c r="C36" i="5" s="1"/>
  <c r="N5" i="5"/>
  <c r="N36" i="5" s="1"/>
  <c r="K5" i="5"/>
  <c r="I5" i="5"/>
  <c r="I36" i="5" s="1"/>
  <c r="F5" i="5"/>
  <c r="F36" i="5" s="1"/>
  <c r="K54" i="7" l="1"/>
  <c r="L53" i="7"/>
  <c r="H54" i="7"/>
  <c r="I53" i="7"/>
  <c r="E54" i="7"/>
  <c r="F53" i="7"/>
  <c r="J60" i="4"/>
  <c r="K59" i="4"/>
  <c r="G60" i="4"/>
  <c r="H59" i="4"/>
  <c r="D60" i="4"/>
  <c r="E59" i="4"/>
  <c r="O13" i="5"/>
  <c r="AB67" i="5"/>
  <c r="AE6" i="5"/>
  <c r="O18" i="5"/>
  <c r="O22" i="5"/>
  <c r="O26" i="5"/>
  <c r="O30" i="5"/>
  <c r="O34" i="5"/>
  <c r="AB18" i="5"/>
  <c r="AC18" i="5" s="1"/>
  <c r="AB22" i="5"/>
  <c r="AC22" i="5" s="1"/>
  <c r="AB26" i="5"/>
  <c r="AC26" i="5" s="1"/>
  <c r="AB34" i="5"/>
  <c r="AC34" i="5" s="1"/>
  <c r="AB57" i="5"/>
  <c r="AB73" i="5"/>
  <c r="AC73" i="5" s="1"/>
  <c r="Z8" i="6"/>
  <c r="AA44" i="6" s="1"/>
  <c r="AA43" i="6"/>
  <c r="E42" i="6"/>
  <c r="T43" i="6"/>
  <c r="U43" i="6" s="1"/>
  <c r="U42" i="6"/>
  <c r="AE24" i="5"/>
  <c r="AE32" i="5"/>
  <c r="AB54" i="5"/>
  <c r="AB65" i="5"/>
  <c r="T5" i="5"/>
  <c r="O17" i="5"/>
  <c r="C55" i="5" s="1"/>
  <c r="G5" i="5"/>
  <c r="G36" i="5" s="1"/>
  <c r="O9" i="5"/>
  <c r="AB9" i="5"/>
  <c r="AC9" i="5" s="1"/>
  <c r="AB13" i="5"/>
  <c r="AC13" i="5" s="1"/>
  <c r="AB17" i="5"/>
  <c r="AC17" i="5" s="1"/>
  <c r="AB61" i="5"/>
  <c r="W43" i="6"/>
  <c r="X43" i="6" s="1"/>
  <c r="FI53" i="1"/>
  <c r="FJ52" i="1"/>
  <c r="FC53" i="1"/>
  <c r="FD52" i="1"/>
  <c r="FF53" i="1"/>
  <c r="FG52" i="1"/>
  <c r="ES51" i="1"/>
  <c r="ET50" i="1"/>
  <c r="EP51" i="1"/>
  <c r="EQ50" i="1"/>
  <c r="EV51" i="1"/>
  <c r="EW50" i="1"/>
  <c r="AE44" i="5"/>
  <c r="AE5" i="5"/>
  <c r="AE10" i="5"/>
  <c r="AE14" i="5"/>
  <c r="AE19" i="5"/>
  <c r="AB30" i="5"/>
  <c r="AC30" i="5" s="1"/>
  <c r="AB32" i="5"/>
  <c r="AC32" i="5" s="1"/>
  <c r="AE35" i="5"/>
  <c r="Y75" i="5"/>
  <c r="AE49" i="5"/>
  <c r="AE53" i="5"/>
  <c r="AE55" i="5"/>
  <c r="AE58" i="5"/>
  <c r="AE62" i="5"/>
  <c r="AE66" i="5"/>
  <c r="AE70" i="5"/>
  <c r="AE74" i="5"/>
  <c r="K44" i="5"/>
  <c r="L6" i="5"/>
  <c r="M6" i="5" s="1"/>
  <c r="N44" i="5" s="1"/>
  <c r="N75" i="5" s="1"/>
  <c r="L8" i="5"/>
  <c r="M8" i="5" s="1"/>
  <c r="L10" i="5"/>
  <c r="M10" i="5" s="1"/>
  <c r="L12" i="5"/>
  <c r="M12" i="5" s="1"/>
  <c r="L14" i="5"/>
  <c r="M14" i="5" s="1"/>
  <c r="L16" i="5"/>
  <c r="M16" i="5" s="1"/>
  <c r="L19" i="5"/>
  <c r="M19" i="5" s="1"/>
  <c r="L21" i="5"/>
  <c r="M21" i="5" s="1"/>
  <c r="L23" i="5"/>
  <c r="M23" i="5" s="1"/>
  <c r="L25" i="5"/>
  <c r="M25" i="5" s="1"/>
  <c r="L27" i="5"/>
  <c r="M27" i="5" s="1"/>
  <c r="L29" i="5"/>
  <c r="M29" i="5" s="1"/>
  <c r="L31" i="5"/>
  <c r="M31" i="5" s="1"/>
  <c r="L33" i="5"/>
  <c r="M33" i="5" s="1"/>
  <c r="L35" i="5"/>
  <c r="M35" i="5" s="1"/>
  <c r="C47" i="5"/>
  <c r="C49" i="5"/>
  <c r="C51" i="5"/>
  <c r="C53" i="5"/>
  <c r="AB24" i="5"/>
  <c r="AC24" i="5" s="1"/>
  <c r="AE45" i="5"/>
  <c r="W8" i="6"/>
  <c r="H42" i="6"/>
  <c r="Z45" i="6"/>
  <c r="T8" i="6"/>
  <c r="O46" i="6"/>
  <c r="D43" i="6"/>
  <c r="O43" i="6"/>
  <c r="G44" i="6"/>
  <c r="G7" i="6"/>
  <c r="L44" i="6"/>
  <c r="M44" i="6" s="1"/>
  <c r="J9" i="6"/>
  <c r="D8" i="6"/>
  <c r="AB45" i="5"/>
  <c r="AC45" i="5" s="1"/>
  <c r="S75" i="5"/>
  <c r="AE46" i="5"/>
  <c r="AB49" i="5"/>
  <c r="AC49" i="5" s="1"/>
  <c r="AE50" i="5"/>
  <c r="AB53" i="5"/>
  <c r="AC53" i="5" s="1"/>
  <c r="AE54" i="5"/>
  <c r="V75" i="5"/>
  <c r="AB75" i="5" s="1"/>
  <c r="AB44" i="5"/>
  <c r="W44" i="5"/>
  <c r="T45" i="5"/>
  <c r="Z46" i="5"/>
  <c r="AE47" i="5"/>
  <c r="AB47" i="5"/>
  <c r="AC47" i="5" s="1"/>
  <c r="AE48" i="5"/>
  <c r="AE51" i="5"/>
  <c r="AB51" i="5"/>
  <c r="AE52" i="5"/>
  <c r="AB55" i="5"/>
  <c r="AE56" i="5"/>
  <c r="AB58" i="5"/>
  <c r="AE59" i="5"/>
  <c r="AB62" i="5"/>
  <c r="AE63" i="5"/>
  <c r="AB66" i="5"/>
  <c r="AE67" i="5"/>
  <c r="AB70" i="5"/>
  <c r="AE71" i="5"/>
  <c r="AB74" i="5"/>
  <c r="AC74" i="5" s="1"/>
  <c r="AE57" i="5"/>
  <c r="AE60" i="5"/>
  <c r="AB60" i="5"/>
  <c r="AE61" i="5"/>
  <c r="AE64" i="5"/>
  <c r="AB64" i="5"/>
  <c r="AE65" i="5"/>
  <c r="AE68" i="5"/>
  <c r="AB68" i="5"/>
  <c r="AE69" i="5"/>
  <c r="AE72" i="5"/>
  <c r="AB72" i="5"/>
  <c r="AC72" i="5" s="1"/>
  <c r="AE73" i="5"/>
  <c r="T36" i="5"/>
  <c r="U5" i="5"/>
  <c r="AB6" i="5"/>
  <c r="AE7" i="5"/>
  <c r="AB10" i="5"/>
  <c r="AC48" i="5" s="1"/>
  <c r="AC11" i="5"/>
  <c r="AE11" i="5"/>
  <c r="AB14" i="5"/>
  <c r="AC52" i="5" s="1"/>
  <c r="AC15" i="5"/>
  <c r="AE15" i="5"/>
  <c r="AB19" i="5"/>
  <c r="AB27" i="5"/>
  <c r="AB35" i="5"/>
  <c r="V36" i="5"/>
  <c r="AB36" i="5" s="1"/>
  <c r="C74" i="5" s="1"/>
  <c r="AB5" i="5"/>
  <c r="AC5" i="5" s="1"/>
  <c r="W5" i="5"/>
  <c r="T6" i="5"/>
  <c r="U6" i="5" s="1"/>
  <c r="Z36" i="5"/>
  <c r="N74" i="5" s="1"/>
  <c r="Z7" i="5"/>
  <c r="AA45" i="5" s="1"/>
  <c r="AA6" i="5"/>
  <c r="AE8" i="5"/>
  <c r="AB8" i="5"/>
  <c r="AC46" i="5" s="1"/>
  <c r="AE9" i="5"/>
  <c r="AE12" i="5"/>
  <c r="AB12" i="5"/>
  <c r="AC50" i="5" s="1"/>
  <c r="AE13" i="5"/>
  <c r="AE16" i="5"/>
  <c r="AB16" i="5"/>
  <c r="AC54" i="5" s="1"/>
  <c r="AE17" i="5"/>
  <c r="AB20" i="5"/>
  <c r="AE20" i="5"/>
  <c r="AB23" i="5"/>
  <c r="AB28" i="5"/>
  <c r="AE28" i="5"/>
  <c r="AB31" i="5"/>
  <c r="AC69" i="5" s="1"/>
  <c r="AE18" i="5"/>
  <c r="AE21" i="5"/>
  <c r="AB21" i="5"/>
  <c r="AC59" i="5" s="1"/>
  <c r="AE22" i="5"/>
  <c r="AE25" i="5"/>
  <c r="AB25" i="5"/>
  <c r="AC63" i="5" s="1"/>
  <c r="AE26" i="5"/>
  <c r="AE29" i="5"/>
  <c r="AB29" i="5"/>
  <c r="AC67" i="5" s="1"/>
  <c r="AE30" i="5"/>
  <c r="AE33" i="5"/>
  <c r="AB33" i="5"/>
  <c r="AC71" i="5" s="1"/>
  <c r="AE34" i="5"/>
  <c r="L74" i="5"/>
  <c r="M74" i="5" s="1"/>
  <c r="J36" i="5"/>
  <c r="J7" i="5"/>
  <c r="K6" i="5"/>
  <c r="L5" i="5"/>
  <c r="M5" i="5" s="1"/>
  <c r="O6" i="5"/>
  <c r="L7" i="5"/>
  <c r="M7" i="5" s="1"/>
  <c r="O8" i="5"/>
  <c r="L9" i="5"/>
  <c r="M9" i="5" s="1"/>
  <c r="O10" i="5"/>
  <c r="L11" i="5"/>
  <c r="M11" i="5" s="1"/>
  <c r="O12" i="5"/>
  <c r="D5" i="5"/>
  <c r="L36" i="5"/>
  <c r="H5" i="5"/>
  <c r="O5" i="5"/>
  <c r="L13" i="5"/>
  <c r="M13" i="5" s="1"/>
  <c r="O14" i="5"/>
  <c r="L15" i="5"/>
  <c r="M15" i="5" s="1"/>
  <c r="O16" i="5"/>
  <c r="L17" i="5"/>
  <c r="M17" i="5" s="1"/>
  <c r="L18" i="5"/>
  <c r="M18" i="5" s="1"/>
  <c r="O19" i="5"/>
  <c r="L22" i="5"/>
  <c r="M22" i="5" s="1"/>
  <c r="O23" i="5"/>
  <c r="L26" i="5"/>
  <c r="M26" i="5" s="1"/>
  <c r="O27" i="5"/>
  <c r="L30" i="5"/>
  <c r="M30" i="5" s="1"/>
  <c r="O31" i="5"/>
  <c r="L34" i="5"/>
  <c r="M34" i="5" s="1"/>
  <c r="O35" i="5"/>
  <c r="O20" i="5"/>
  <c r="L20" i="5"/>
  <c r="M20" i="5" s="1"/>
  <c r="O21" i="5"/>
  <c r="O24" i="5"/>
  <c r="L24" i="5"/>
  <c r="M24" i="5" s="1"/>
  <c r="O25" i="5"/>
  <c r="O28" i="5"/>
  <c r="L28" i="5"/>
  <c r="M28" i="5" s="1"/>
  <c r="O29" i="5"/>
  <c r="O32" i="5"/>
  <c r="L32" i="5"/>
  <c r="M32" i="5" s="1"/>
  <c r="O33" i="5"/>
  <c r="K55" i="7" l="1"/>
  <c r="L54" i="7"/>
  <c r="H55" i="7"/>
  <c r="I54" i="7"/>
  <c r="E55" i="7"/>
  <c r="F54" i="7"/>
  <c r="J61" i="4"/>
  <c r="K60" i="4"/>
  <c r="G61" i="4"/>
  <c r="H60" i="4"/>
  <c r="D61" i="4"/>
  <c r="E60" i="4"/>
  <c r="Z9" i="6"/>
  <c r="Z10" i="6" s="1"/>
  <c r="AC57" i="5"/>
  <c r="C64" i="5"/>
  <c r="C72" i="5"/>
  <c r="AC64" i="5"/>
  <c r="AC56" i="5"/>
  <c r="C60" i="5"/>
  <c r="C56" i="5"/>
  <c r="G6" i="5"/>
  <c r="H6" i="5" s="1"/>
  <c r="I44" i="5" s="1"/>
  <c r="I75" i="5" s="1"/>
  <c r="AC51" i="5"/>
  <c r="AC60" i="5"/>
  <c r="T44" i="6"/>
  <c r="T45" i="6" s="1"/>
  <c r="AC62" i="5"/>
  <c r="C44" i="5"/>
  <c r="AC70" i="5"/>
  <c r="AC65" i="5"/>
  <c r="AC68" i="5"/>
  <c r="AC55" i="5"/>
  <c r="AC61" i="5"/>
  <c r="W44" i="6"/>
  <c r="FF54" i="1"/>
  <c r="FG53" i="1"/>
  <c r="FC54" i="1"/>
  <c r="FD53" i="1"/>
  <c r="FI54" i="1"/>
  <c r="FJ53" i="1"/>
  <c r="EV52" i="1"/>
  <c r="EW51" i="1"/>
  <c r="EP52" i="1"/>
  <c r="EQ51" i="1"/>
  <c r="ES52" i="1"/>
  <c r="ET51" i="1"/>
  <c r="AC66" i="5"/>
  <c r="AC58" i="5"/>
  <c r="U44" i="5"/>
  <c r="C62" i="5"/>
  <c r="C70" i="5"/>
  <c r="T7" i="5"/>
  <c r="T8" i="5" s="1"/>
  <c r="U45" i="5"/>
  <c r="AC44" i="5"/>
  <c r="C68" i="5"/>
  <c r="W9" i="6"/>
  <c r="W10" i="6" s="1"/>
  <c r="E43" i="6"/>
  <c r="H43" i="6"/>
  <c r="J43" i="6"/>
  <c r="L43" i="6"/>
  <c r="M43" i="6" s="1"/>
  <c r="Z46" i="6"/>
  <c r="D44" i="6"/>
  <c r="E44" i="6" s="1"/>
  <c r="O47" i="6"/>
  <c r="T9" i="6"/>
  <c r="G45" i="6"/>
  <c r="D9" i="6"/>
  <c r="J10" i="6"/>
  <c r="G8" i="6"/>
  <c r="Z47" i="5"/>
  <c r="T46" i="5"/>
  <c r="W45" i="5"/>
  <c r="AC29" i="5"/>
  <c r="C67" i="5"/>
  <c r="AC21" i="5"/>
  <c r="C59" i="5"/>
  <c r="C66" i="5"/>
  <c r="AC28" i="5"/>
  <c r="AC23" i="5"/>
  <c r="C61" i="5"/>
  <c r="AC16" i="5"/>
  <c r="C54" i="5"/>
  <c r="W36" i="5"/>
  <c r="X5" i="5"/>
  <c r="O74" i="5"/>
  <c r="U7" i="5"/>
  <c r="W6" i="5"/>
  <c r="X44" i="5" s="1"/>
  <c r="AC33" i="5"/>
  <c r="C71" i="5"/>
  <c r="AC25" i="5"/>
  <c r="C63" i="5"/>
  <c r="AC31" i="5"/>
  <c r="C69" i="5"/>
  <c r="C58" i="5"/>
  <c r="AC20" i="5"/>
  <c r="AC12" i="5"/>
  <c r="C50" i="5"/>
  <c r="AC8" i="5"/>
  <c r="C46" i="5"/>
  <c r="AA7" i="5"/>
  <c r="Z8" i="5"/>
  <c r="AA46" i="5" s="1"/>
  <c r="N45" i="5"/>
  <c r="O45" i="5" s="1"/>
  <c r="AC35" i="5"/>
  <c r="C73" i="5"/>
  <c r="AC27" i="5"/>
  <c r="C65" i="5"/>
  <c r="AC19" i="5"/>
  <c r="C57" i="5"/>
  <c r="AC14" i="5"/>
  <c r="C52" i="5"/>
  <c r="AC10" i="5"/>
  <c r="C48" i="5"/>
  <c r="AC6" i="5"/>
  <c r="E5" i="5"/>
  <c r="J8" i="5"/>
  <c r="K7" i="5"/>
  <c r="D6" i="5"/>
  <c r="D36" i="5" s="1"/>
  <c r="AY44" i="3"/>
  <c r="K56" i="7" l="1"/>
  <c r="L55" i="7"/>
  <c r="H56" i="7"/>
  <c r="I55" i="7"/>
  <c r="E56" i="7"/>
  <c r="F55" i="7"/>
  <c r="J62" i="4"/>
  <c r="K61" i="4"/>
  <c r="G62" i="4"/>
  <c r="H61" i="4"/>
  <c r="D62" i="4"/>
  <c r="E61" i="4"/>
  <c r="AA45" i="6"/>
  <c r="G7" i="5"/>
  <c r="U44" i="6"/>
  <c r="X44" i="6"/>
  <c r="K43" i="6"/>
  <c r="W45" i="6"/>
  <c r="FC55" i="1"/>
  <c r="FD54" i="1"/>
  <c r="FI55" i="1"/>
  <c r="FJ54" i="1"/>
  <c r="FF55" i="1"/>
  <c r="FG54" i="1"/>
  <c r="ES53" i="1"/>
  <c r="ET52" i="1"/>
  <c r="EP53" i="1"/>
  <c r="EQ52" i="1"/>
  <c r="EV53" i="1"/>
  <c r="EW52" i="1"/>
  <c r="AA46" i="6"/>
  <c r="U45" i="6"/>
  <c r="H44" i="6"/>
  <c r="J44" i="6"/>
  <c r="K44" i="6" s="1"/>
  <c r="T46" i="6"/>
  <c r="Z47" i="6"/>
  <c r="O48" i="6"/>
  <c r="Z11" i="6"/>
  <c r="D45" i="6"/>
  <c r="T10" i="6"/>
  <c r="W11" i="6"/>
  <c r="G46" i="6"/>
  <c r="G9" i="6"/>
  <c r="H45" i="6" s="1"/>
  <c r="D10" i="6"/>
  <c r="J11" i="6"/>
  <c r="U46" i="5"/>
  <c r="T47" i="5"/>
  <c r="Z48" i="5"/>
  <c r="W46" i="5"/>
  <c r="Z9" i="5"/>
  <c r="AA47" i="5" s="1"/>
  <c r="AA8" i="5"/>
  <c r="N46" i="5"/>
  <c r="O46" i="5" s="1"/>
  <c r="U8" i="5"/>
  <c r="T9" i="5"/>
  <c r="C75" i="5"/>
  <c r="O44" i="5"/>
  <c r="D44" i="5"/>
  <c r="W7" i="5"/>
  <c r="X45" i="5" s="1"/>
  <c r="X6" i="5"/>
  <c r="D7" i="5"/>
  <c r="E6" i="5"/>
  <c r="F44" i="5" s="1"/>
  <c r="J9" i="5"/>
  <c r="K8" i="5"/>
  <c r="G8" i="5"/>
  <c r="H7" i="5"/>
  <c r="I45" i="5" s="1"/>
  <c r="J45" i="5" s="1"/>
  <c r="EK66" i="1"/>
  <c r="EK63" i="1"/>
  <c r="EK64" i="1"/>
  <c r="EK65" i="1"/>
  <c r="K57" i="7" l="1"/>
  <c r="L56" i="7"/>
  <c r="H57" i="7"/>
  <c r="I56" i="7"/>
  <c r="E57" i="7"/>
  <c r="F56" i="7"/>
  <c r="J63" i="4"/>
  <c r="K62" i="4"/>
  <c r="G63" i="4"/>
  <c r="H62" i="4"/>
  <c r="D63" i="4"/>
  <c r="E62" i="4"/>
  <c r="X45" i="6"/>
  <c r="E45" i="6"/>
  <c r="W46" i="6"/>
  <c r="X46" i="6" s="1"/>
  <c r="FF56" i="1"/>
  <c r="FG55" i="1"/>
  <c r="FI56" i="1"/>
  <c r="FJ55" i="1"/>
  <c r="FC56" i="1"/>
  <c r="FD55" i="1"/>
  <c r="EV54" i="1"/>
  <c r="EW53" i="1"/>
  <c r="EP54" i="1"/>
  <c r="EQ53" i="1"/>
  <c r="ES54" i="1"/>
  <c r="ET53" i="1"/>
  <c r="AA47" i="6"/>
  <c r="U46" i="6"/>
  <c r="J45" i="6"/>
  <c r="K45" i="6" s="1"/>
  <c r="Z48" i="6"/>
  <c r="T47" i="6"/>
  <c r="W12" i="6"/>
  <c r="T11" i="6"/>
  <c r="D46" i="6"/>
  <c r="E46" i="6" s="1"/>
  <c r="Z12" i="6"/>
  <c r="O49" i="6"/>
  <c r="G47" i="6"/>
  <c r="J12" i="6"/>
  <c r="D11" i="6"/>
  <c r="G10" i="6"/>
  <c r="H46" i="6" s="1"/>
  <c r="L44" i="5"/>
  <c r="M44" i="5" s="1"/>
  <c r="F75" i="5"/>
  <c r="L75" i="5" s="1"/>
  <c r="G44" i="5"/>
  <c r="U47" i="5"/>
  <c r="T48" i="5"/>
  <c r="W47" i="5"/>
  <c r="Z49" i="5"/>
  <c r="E44" i="5"/>
  <c r="D45" i="5"/>
  <c r="D75" i="5"/>
  <c r="T10" i="5"/>
  <c r="U9" i="5"/>
  <c r="Z10" i="5"/>
  <c r="AA48" i="5" s="1"/>
  <c r="AA9" i="5"/>
  <c r="N47" i="5"/>
  <c r="O47" i="5" s="1"/>
  <c r="J75" i="5"/>
  <c r="K45" i="5"/>
  <c r="X7" i="5"/>
  <c r="W8" i="5"/>
  <c r="X46" i="5" s="1"/>
  <c r="H8" i="5"/>
  <c r="I46" i="5" s="1"/>
  <c r="J46" i="5" s="1"/>
  <c r="G9" i="5"/>
  <c r="J10" i="5"/>
  <c r="K9" i="5"/>
  <c r="E7" i="5"/>
  <c r="F45" i="5" s="1"/>
  <c r="D8" i="5"/>
  <c r="K58" i="7" l="1"/>
  <c r="L57" i="7"/>
  <c r="H58" i="7"/>
  <c r="I57" i="7"/>
  <c r="E58" i="7"/>
  <c r="F57" i="7"/>
  <c r="J64" i="4"/>
  <c r="K63" i="4"/>
  <c r="G64" i="4"/>
  <c r="H63" i="4"/>
  <c r="D64" i="4"/>
  <c r="E63" i="4"/>
  <c r="W47" i="6"/>
  <c r="X47" i="6" s="1"/>
  <c r="FC57" i="1"/>
  <c r="FD56" i="1"/>
  <c r="FI57" i="1"/>
  <c r="FJ56" i="1"/>
  <c r="FF57" i="1"/>
  <c r="FG56" i="1"/>
  <c r="ES55" i="1"/>
  <c r="ET54" i="1"/>
  <c r="EP55" i="1"/>
  <c r="EQ54" i="1"/>
  <c r="EV55" i="1"/>
  <c r="EW54" i="1"/>
  <c r="AA48" i="6"/>
  <c r="U47" i="6"/>
  <c r="J46" i="6"/>
  <c r="K46" i="6" s="1"/>
  <c r="Z49" i="6"/>
  <c r="T48" i="6"/>
  <c r="D47" i="6"/>
  <c r="E47" i="6" s="1"/>
  <c r="T12" i="6"/>
  <c r="O50" i="6"/>
  <c r="Z13" i="6"/>
  <c r="W13" i="6"/>
  <c r="G48" i="6"/>
  <c r="G11" i="6"/>
  <c r="H47" i="6" s="1"/>
  <c r="D12" i="6"/>
  <c r="J13" i="6"/>
  <c r="G45" i="5"/>
  <c r="H45" i="5" s="1"/>
  <c r="L45" i="5"/>
  <c r="M45" i="5" s="1"/>
  <c r="G75" i="5"/>
  <c r="H44" i="5"/>
  <c r="T49" i="5"/>
  <c r="U48" i="5"/>
  <c r="Z50" i="5"/>
  <c r="W48" i="5"/>
  <c r="Z11" i="5"/>
  <c r="AA49" i="5" s="1"/>
  <c r="AA10" i="5"/>
  <c r="N48" i="5"/>
  <c r="O48" i="5" s="1"/>
  <c r="U10" i="5"/>
  <c r="T11" i="5"/>
  <c r="E45" i="5"/>
  <c r="D46" i="5"/>
  <c r="W9" i="5"/>
  <c r="X47" i="5" s="1"/>
  <c r="X8" i="5"/>
  <c r="K46" i="5"/>
  <c r="D9" i="5"/>
  <c r="E8" i="5"/>
  <c r="F46" i="5" s="1"/>
  <c r="G10" i="5"/>
  <c r="H9" i="5"/>
  <c r="I47" i="5" s="1"/>
  <c r="J47" i="5" s="1"/>
  <c r="J11" i="5"/>
  <c r="K10" i="5"/>
  <c r="K59" i="7" l="1"/>
  <c r="L58" i="7"/>
  <c r="H59" i="7"/>
  <c r="I58" i="7"/>
  <c r="E59" i="7"/>
  <c r="F58" i="7"/>
  <c r="J65" i="4"/>
  <c r="K64" i="4"/>
  <c r="G65" i="4"/>
  <c r="H64" i="4"/>
  <c r="D65" i="4"/>
  <c r="E64" i="4"/>
  <c r="W48" i="6"/>
  <c r="X48" i="6" s="1"/>
  <c r="FF58" i="1"/>
  <c r="FG57" i="1"/>
  <c r="FI58" i="1"/>
  <c r="FJ57" i="1"/>
  <c r="FC58" i="1"/>
  <c r="FD57" i="1"/>
  <c r="EV56" i="1"/>
  <c r="EW55" i="1"/>
  <c r="EP56" i="1"/>
  <c r="EQ55" i="1"/>
  <c r="ES56" i="1"/>
  <c r="ET55" i="1"/>
  <c r="AA49" i="6"/>
  <c r="U48" i="6"/>
  <c r="J47" i="6"/>
  <c r="K47" i="6" s="1"/>
  <c r="T49" i="6"/>
  <c r="Z50" i="6"/>
  <c r="Z14" i="6"/>
  <c r="O51" i="6"/>
  <c r="T13" i="6"/>
  <c r="W14" i="6"/>
  <c r="D48" i="6"/>
  <c r="E48" i="6" s="1"/>
  <c r="G49" i="6"/>
  <c r="D13" i="6"/>
  <c r="J14" i="6"/>
  <c r="G12" i="6"/>
  <c r="H48" i="6" s="1"/>
  <c r="G46" i="5"/>
  <c r="H46" i="5" s="1"/>
  <c r="L46" i="5"/>
  <c r="M46" i="5" s="1"/>
  <c r="W49" i="5"/>
  <c r="Z51" i="5"/>
  <c r="U49" i="5"/>
  <c r="T50" i="5"/>
  <c r="K47" i="5"/>
  <c r="X9" i="5"/>
  <c r="W10" i="5"/>
  <c r="X48" i="5" s="1"/>
  <c r="E46" i="5"/>
  <c r="D47" i="5"/>
  <c r="U11" i="5"/>
  <c r="T12" i="5"/>
  <c r="AA11" i="5"/>
  <c r="Z12" i="5"/>
  <c r="AA50" i="5" s="1"/>
  <c r="N49" i="5"/>
  <c r="O49" i="5" s="1"/>
  <c r="J12" i="5"/>
  <c r="K11" i="5"/>
  <c r="H10" i="5"/>
  <c r="I48" i="5" s="1"/>
  <c r="J48" i="5" s="1"/>
  <c r="G11" i="5"/>
  <c r="E9" i="5"/>
  <c r="F47" i="5" s="1"/>
  <c r="D10" i="5"/>
  <c r="K60" i="7" l="1"/>
  <c r="L59" i="7"/>
  <c r="H60" i="7"/>
  <c r="I59" i="7"/>
  <c r="E60" i="7"/>
  <c r="F59" i="7"/>
  <c r="J66" i="4"/>
  <c r="K65" i="4"/>
  <c r="G66" i="4"/>
  <c r="H65" i="4"/>
  <c r="D66" i="4"/>
  <c r="E65" i="4"/>
  <c r="W49" i="6"/>
  <c r="X49" i="6" s="1"/>
  <c r="FC59" i="1"/>
  <c r="FD58" i="1"/>
  <c r="FI59" i="1"/>
  <c r="FJ58" i="1"/>
  <c r="FF59" i="1"/>
  <c r="FG58" i="1"/>
  <c r="ES57" i="1"/>
  <c r="ET56" i="1"/>
  <c r="EP57" i="1"/>
  <c r="EQ56" i="1"/>
  <c r="EV57" i="1"/>
  <c r="EW56" i="1"/>
  <c r="AA50" i="6"/>
  <c r="U49" i="6"/>
  <c r="J48" i="6"/>
  <c r="K48" i="6" s="1"/>
  <c r="Z51" i="6"/>
  <c r="T50" i="6"/>
  <c r="W15" i="6"/>
  <c r="T14" i="6"/>
  <c r="D49" i="6"/>
  <c r="E49" i="6" s="1"/>
  <c r="O52" i="6"/>
  <c r="Z15" i="6"/>
  <c r="G50" i="6"/>
  <c r="G13" i="6"/>
  <c r="H49" i="6" s="1"/>
  <c r="D14" i="6"/>
  <c r="J15" i="6"/>
  <c r="G47" i="5"/>
  <c r="H47" i="5" s="1"/>
  <c r="L47" i="5"/>
  <c r="M47" i="5" s="1"/>
  <c r="W50" i="5"/>
  <c r="U50" i="5"/>
  <c r="T51" i="5"/>
  <c r="Z52" i="5"/>
  <c r="Z13" i="5"/>
  <c r="AA51" i="5" s="1"/>
  <c r="AA12" i="5"/>
  <c r="N50" i="5"/>
  <c r="O50" i="5" s="1"/>
  <c r="U12" i="5"/>
  <c r="T13" i="5"/>
  <c r="D48" i="5"/>
  <c r="E47" i="5"/>
  <c r="W11" i="5"/>
  <c r="X49" i="5" s="1"/>
  <c r="X10" i="5"/>
  <c r="K48" i="5"/>
  <c r="D11" i="5"/>
  <c r="E10" i="5"/>
  <c r="F48" i="5" s="1"/>
  <c r="G12" i="5"/>
  <c r="H11" i="5"/>
  <c r="I49" i="5" s="1"/>
  <c r="J49" i="5" s="1"/>
  <c r="K12" i="5"/>
  <c r="J13" i="5"/>
  <c r="K61" i="7" l="1"/>
  <c r="L60" i="7"/>
  <c r="H61" i="7"/>
  <c r="I60" i="7"/>
  <c r="E61" i="7"/>
  <c r="F60" i="7"/>
  <c r="J67" i="4"/>
  <c r="K66" i="4"/>
  <c r="G67" i="4"/>
  <c r="H66" i="4"/>
  <c r="D67" i="4"/>
  <c r="E66" i="4"/>
  <c r="W50" i="6"/>
  <c r="X50" i="6" s="1"/>
  <c r="FF60" i="1"/>
  <c r="FG59" i="1"/>
  <c r="FI60" i="1"/>
  <c r="FJ59" i="1"/>
  <c r="FC60" i="1"/>
  <c r="FD59" i="1"/>
  <c r="EV58" i="1"/>
  <c r="EW57" i="1"/>
  <c r="EP58" i="1"/>
  <c r="EQ57" i="1"/>
  <c r="ES58" i="1"/>
  <c r="ET57" i="1"/>
  <c r="U50" i="6"/>
  <c r="AA51" i="6"/>
  <c r="J49" i="6"/>
  <c r="K49" i="6" s="1"/>
  <c r="T51" i="6"/>
  <c r="Z52" i="6"/>
  <c r="Z16" i="6"/>
  <c r="O53" i="6"/>
  <c r="T15" i="6"/>
  <c r="W16" i="6"/>
  <c r="D50" i="6"/>
  <c r="E50" i="6" s="1"/>
  <c r="G51" i="6"/>
  <c r="J16" i="6"/>
  <c r="D15" i="6"/>
  <c r="G14" i="6"/>
  <c r="H50" i="6" s="1"/>
  <c r="G48" i="5"/>
  <c r="H48" i="5" s="1"/>
  <c r="L48" i="5"/>
  <c r="M48" i="5" s="1"/>
  <c r="Z53" i="5"/>
  <c r="U51" i="5"/>
  <c r="T52" i="5"/>
  <c r="W51" i="5"/>
  <c r="X11" i="5"/>
  <c r="W12" i="5"/>
  <c r="X50" i="5" s="1"/>
  <c r="E48" i="5"/>
  <c r="D49" i="5"/>
  <c r="K49" i="5"/>
  <c r="T14" i="5"/>
  <c r="U13" i="5"/>
  <c r="Z14" i="5"/>
  <c r="AA52" i="5" s="1"/>
  <c r="AA13" i="5"/>
  <c r="N51" i="5"/>
  <c r="O51" i="5" s="1"/>
  <c r="J14" i="5"/>
  <c r="K13" i="5"/>
  <c r="H12" i="5"/>
  <c r="I50" i="5" s="1"/>
  <c r="J50" i="5" s="1"/>
  <c r="G13" i="5"/>
  <c r="E11" i="5"/>
  <c r="F49" i="5" s="1"/>
  <c r="D12" i="5"/>
  <c r="K62" i="7" l="1"/>
  <c r="L61" i="7"/>
  <c r="H62" i="7"/>
  <c r="I62" i="7" s="1"/>
  <c r="I61" i="7"/>
  <c r="E62" i="7"/>
  <c r="F61" i="7"/>
  <c r="D72" i="1"/>
  <c r="J68" i="4"/>
  <c r="K67" i="4"/>
  <c r="G68" i="4"/>
  <c r="H67" i="4"/>
  <c r="D68" i="4"/>
  <c r="E67" i="4"/>
  <c r="W51" i="6"/>
  <c r="X51" i="6" s="1"/>
  <c r="FC61" i="1"/>
  <c r="FD60" i="1"/>
  <c r="FI61" i="1"/>
  <c r="FJ60" i="1"/>
  <c r="FF61" i="1"/>
  <c r="FG60" i="1"/>
  <c r="ES59" i="1"/>
  <c r="ET58" i="1"/>
  <c r="EP59" i="1"/>
  <c r="EQ58" i="1"/>
  <c r="EV59" i="1"/>
  <c r="EW58" i="1"/>
  <c r="AA52" i="6"/>
  <c r="U51" i="6"/>
  <c r="J50" i="6"/>
  <c r="K50" i="6" s="1"/>
  <c r="Z53" i="6"/>
  <c r="T52" i="6"/>
  <c r="D51" i="6"/>
  <c r="E51" i="6" s="1"/>
  <c r="W17" i="6"/>
  <c r="T16" i="6"/>
  <c r="O54" i="6"/>
  <c r="Z17" i="6"/>
  <c r="G52" i="6"/>
  <c r="G15" i="6"/>
  <c r="H51" i="6" s="1"/>
  <c r="D16" i="6"/>
  <c r="J17" i="6"/>
  <c r="G49" i="5"/>
  <c r="H49" i="5" s="1"/>
  <c r="L49" i="5"/>
  <c r="M49" i="5" s="1"/>
  <c r="W52" i="5"/>
  <c r="T53" i="5"/>
  <c r="U52" i="5"/>
  <c r="Z54" i="5"/>
  <c r="K50" i="5"/>
  <c r="D50" i="5"/>
  <c r="E49" i="5"/>
  <c r="W13" i="5"/>
  <c r="X51" i="5" s="1"/>
  <c r="X12" i="5"/>
  <c r="Z15" i="5"/>
  <c r="AA53" i="5" s="1"/>
  <c r="AA14" i="5"/>
  <c r="N52" i="5"/>
  <c r="O52" i="5" s="1"/>
  <c r="U14" i="5"/>
  <c r="T15" i="5"/>
  <c r="E12" i="5"/>
  <c r="F50" i="5" s="1"/>
  <c r="D13" i="5"/>
  <c r="G14" i="5"/>
  <c r="H13" i="5"/>
  <c r="I51" i="5" s="1"/>
  <c r="J51" i="5" s="1"/>
  <c r="J15" i="5"/>
  <c r="K14" i="5"/>
  <c r="K63" i="7" l="1"/>
  <c r="L62" i="7"/>
  <c r="H63" i="7"/>
  <c r="E63" i="7"/>
  <c r="F62" i="7"/>
  <c r="D73" i="1"/>
  <c r="J69" i="4"/>
  <c r="K68" i="4"/>
  <c r="G69" i="4"/>
  <c r="H68" i="4"/>
  <c r="D69" i="4"/>
  <c r="E68" i="4"/>
  <c r="W52" i="6"/>
  <c r="X52" i="6" s="1"/>
  <c r="FF62" i="1"/>
  <c r="FG61" i="1"/>
  <c r="FI62" i="1"/>
  <c r="FJ61" i="1"/>
  <c r="FC62" i="1"/>
  <c r="FD61" i="1"/>
  <c r="EV60" i="1"/>
  <c r="EW59" i="1"/>
  <c r="EP60" i="1"/>
  <c r="EQ59" i="1"/>
  <c r="ES60" i="1"/>
  <c r="ET59" i="1"/>
  <c r="AA53" i="6"/>
  <c r="U52" i="6"/>
  <c r="J51" i="6"/>
  <c r="K51" i="6" s="1"/>
  <c r="T53" i="6"/>
  <c r="Z54" i="6"/>
  <c r="Z18" i="6"/>
  <c r="O55" i="6"/>
  <c r="T17" i="6"/>
  <c r="W18" i="6"/>
  <c r="D52" i="6"/>
  <c r="E52" i="6" s="1"/>
  <c r="G53" i="6"/>
  <c r="D17" i="6"/>
  <c r="J18" i="6"/>
  <c r="G16" i="6"/>
  <c r="H52" i="6" s="1"/>
  <c r="G50" i="5"/>
  <c r="H50" i="5" s="1"/>
  <c r="L50" i="5"/>
  <c r="M50" i="5" s="1"/>
  <c r="Z55" i="5"/>
  <c r="U53" i="5"/>
  <c r="T54" i="5"/>
  <c r="W53" i="5"/>
  <c r="K51" i="5"/>
  <c r="U15" i="5"/>
  <c r="T16" i="5"/>
  <c r="AA15" i="5"/>
  <c r="Z16" i="5"/>
  <c r="AA54" i="5" s="1"/>
  <c r="N53" i="5"/>
  <c r="O53" i="5" s="1"/>
  <c r="X13" i="5"/>
  <c r="W14" i="5"/>
  <c r="X52" i="5" s="1"/>
  <c r="E50" i="5"/>
  <c r="D51" i="5"/>
  <c r="E13" i="5"/>
  <c r="F51" i="5" s="1"/>
  <c r="D14" i="5"/>
  <c r="J16" i="5"/>
  <c r="K15" i="5"/>
  <c r="H14" i="5"/>
  <c r="I52" i="5" s="1"/>
  <c r="J52" i="5" s="1"/>
  <c r="G15" i="5"/>
  <c r="L63" i="7" l="1"/>
  <c r="K64" i="7"/>
  <c r="I63" i="7"/>
  <c r="H64" i="7"/>
  <c r="F63" i="7"/>
  <c r="E64" i="7"/>
  <c r="J70" i="4"/>
  <c r="K69" i="4"/>
  <c r="G70" i="4"/>
  <c r="H69" i="4"/>
  <c r="D70" i="4"/>
  <c r="E69" i="4"/>
  <c r="W53" i="6"/>
  <c r="X53" i="6" s="1"/>
  <c r="FC63" i="1"/>
  <c r="FD62" i="1"/>
  <c r="FI63" i="1"/>
  <c r="FJ62" i="1"/>
  <c r="FF63" i="1"/>
  <c r="FG62" i="1"/>
  <c r="ES61" i="1"/>
  <c r="ET60" i="1"/>
  <c r="EP61" i="1"/>
  <c r="EQ60" i="1"/>
  <c r="EV61" i="1"/>
  <c r="EW60" i="1"/>
  <c r="AA54" i="6"/>
  <c r="U53" i="6"/>
  <c r="J52" i="6"/>
  <c r="K52" i="6" s="1"/>
  <c r="T54" i="6"/>
  <c r="Z55" i="6"/>
  <c r="W19" i="6"/>
  <c r="T18" i="6"/>
  <c r="D53" i="6"/>
  <c r="E53" i="6" s="1"/>
  <c r="Z19" i="6"/>
  <c r="O56" i="6"/>
  <c r="G54" i="6"/>
  <c r="G17" i="6"/>
  <c r="H53" i="6" s="1"/>
  <c r="D18" i="6"/>
  <c r="J19" i="6"/>
  <c r="G51" i="5"/>
  <c r="H51" i="5" s="1"/>
  <c r="L51" i="5"/>
  <c r="M51" i="5" s="1"/>
  <c r="W54" i="5"/>
  <c r="U54" i="5"/>
  <c r="T55" i="5"/>
  <c r="Z56" i="5"/>
  <c r="Z17" i="5"/>
  <c r="AA55" i="5" s="1"/>
  <c r="AA16" i="5"/>
  <c r="N54" i="5"/>
  <c r="O54" i="5" s="1"/>
  <c r="U16" i="5"/>
  <c r="T17" i="5"/>
  <c r="K52" i="5"/>
  <c r="D52" i="5"/>
  <c r="E51" i="5"/>
  <c r="W15" i="5"/>
  <c r="X53" i="5" s="1"/>
  <c r="X14" i="5"/>
  <c r="G16" i="5"/>
  <c r="H15" i="5"/>
  <c r="I53" i="5" s="1"/>
  <c r="J53" i="5" s="1"/>
  <c r="D15" i="5"/>
  <c r="E14" i="5"/>
  <c r="F52" i="5" s="1"/>
  <c r="J17" i="5"/>
  <c r="K16" i="5"/>
  <c r="K65" i="7" l="1"/>
  <c r="L64" i="7"/>
  <c r="H65" i="7"/>
  <c r="I64" i="7"/>
  <c r="E65" i="7"/>
  <c r="F64" i="7"/>
  <c r="J71" i="4"/>
  <c r="K70" i="4"/>
  <c r="G71" i="4"/>
  <c r="H70" i="4"/>
  <c r="D71" i="4"/>
  <c r="E70" i="4"/>
  <c r="W54" i="6"/>
  <c r="X54" i="6" s="1"/>
  <c r="FF64" i="1"/>
  <c r="FG63" i="1"/>
  <c r="FI64" i="1"/>
  <c r="FJ63" i="1"/>
  <c r="FC64" i="1"/>
  <c r="FD63" i="1"/>
  <c r="EV62" i="1"/>
  <c r="EW61" i="1"/>
  <c r="EP62" i="1"/>
  <c r="EQ61" i="1"/>
  <c r="ES62" i="1"/>
  <c r="ET61" i="1"/>
  <c r="U54" i="6"/>
  <c r="AA55" i="6"/>
  <c r="J53" i="6"/>
  <c r="K53" i="6" s="1"/>
  <c r="T55" i="6"/>
  <c r="Z56" i="6"/>
  <c r="T19" i="6"/>
  <c r="W20" i="6"/>
  <c r="Z20" i="6"/>
  <c r="O57" i="6"/>
  <c r="D54" i="6"/>
  <c r="E54" i="6" s="1"/>
  <c r="G55" i="6"/>
  <c r="D19" i="6"/>
  <c r="J20" i="6"/>
  <c r="G18" i="6"/>
  <c r="H54" i="6" s="1"/>
  <c r="G52" i="5"/>
  <c r="H52" i="5" s="1"/>
  <c r="L52" i="5"/>
  <c r="M52" i="5" s="1"/>
  <c r="U55" i="5"/>
  <c r="T56" i="5"/>
  <c r="Z57" i="5"/>
  <c r="W55" i="5"/>
  <c r="X15" i="5"/>
  <c r="W16" i="5"/>
  <c r="X54" i="5" s="1"/>
  <c r="E52" i="5"/>
  <c r="D53" i="5"/>
  <c r="K53" i="5"/>
  <c r="U17" i="5"/>
  <c r="T18" i="5"/>
  <c r="Z18" i="5"/>
  <c r="AA56" i="5" s="1"/>
  <c r="AA17" i="5"/>
  <c r="N55" i="5"/>
  <c r="O55" i="5" s="1"/>
  <c r="J18" i="5"/>
  <c r="K17" i="5"/>
  <c r="E15" i="5"/>
  <c r="F53" i="5" s="1"/>
  <c r="D16" i="5"/>
  <c r="H16" i="5"/>
  <c r="I54" i="5" s="1"/>
  <c r="J54" i="5" s="1"/>
  <c r="G17" i="5"/>
  <c r="K66" i="7" l="1"/>
  <c r="L65" i="7"/>
  <c r="H66" i="7"/>
  <c r="I65" i="7"/>
  <c r="E66" i="7"/>
  <c r="F65" i="7"/>
  <c r="J72" i="4"/>
  <c r="K71" i="4"/>
  <c r="G72" i="4"/>
  <c r="H71" i="4"/>
  <c r="D72" i="4"/>
  <c r="E71" i="4"/>
  <c r="W55" i="6"/>
  <c r="X55" i="6" s="1"/>
  <c r="FC65" i="1"/>
  <c r="FD64" i="1"/>
  <c r="FI65" i="1"/>
  <c r="FJ64" i="1"/>
  <c r="FF65" i="1"/>
  <c r="FG64" i="1"/>
  <c r="ES63" i="1"/>
  <c r="ET62" i="1"/>
  <c r="EP63" i="1"/>
  <c r="EQ62" i="1"/>
  <c r="EV63" i="1"/>
  <c r="EW62" i="1"/>
  <c r="U55" i="6"/>
  <c r="AA56" i="6"/>
  <c r="J54" i="6"/>
  <c r="K54" i="6" s="1"/>
  <c r="Z57" i="6"/>
  <c r="T56" i="6"/>
  <c r="D55" i="6"/>
  <c r="E55" i="6" s="1"/>
  <c r="T20" i="6"/>
  <c r="Z21" i="6"/>
  <c r="O58" i="6"/>
  <c r="W21" i="6"/>
  <c r="G56" i="6"/>
  <c r="G19" i="6"/>
  <c r="H55" i="6" s="1"/>
  <c r="J21" i="6"/>
  <c r="D20" i="6"/>
  <c r="G53" i="5"/>
  <c r="H53" i="5" s="1"/>
  <c r="L53" i="5"/>
  <c r="M53" i="5" s="1"/>
  <c r="W56" i="5"/>
  <c r="U56" i="5"/>
  <c r="T57" i="5"/>
  <c r="Z58" i="5"/>
  <c r="T19" i="5"/>
  <c r="U18" i="5"/>
  <c r="K54" i="5"/>
  <c r="D54" i="5"/>
  <c r="E53" i="5"/>
  <c r="W17" i="5"/>
  <c r="X55" i="5" s="1"/>
  <c r="X16" i="5"/>
  <c r="Z19" i="5"/>
  <c r="AA57" i="5" s="1"/>
  <c r="AA18" i="5"/>
  <c r="N56" i="5"/>
  <c r="O56" i="5" s="1"/>
  <c r="H17" i="5"/>
  <c r="I55" i="5" s="1"/>
  <c r="J55" i="5" s="1"/>
  <c r="G18" i="5"/>
  <c r="D17" i="5"/>
  <c r="E16" i="5"/>
  <c r="F54" i="5" s="1"/>
  <c r="J19" i="5"/>
  <c r="K18" i="5"/>
  <c r="K67" i="7" l="1"/>
  <c r="L66" i="7"/>
  <c r="H67" i="7"/>
  <c r="I66" i="7"/>
  <c r="E67" i="7"/>
  <c r="F66" i="7"/>
  <c r="J73" i="4"/>
  <c r="K72" i="4"/>
  <c r="G73" i="4"/>
  <c r="H72" i="4"/>
  <c r="D73" i="4"/>
  <c r="E72" i="4"/>
  <c r="W56" i="6"/>
  <c r="X56" i="6" s="1"/>
  <c r="FF66" i="1"/>
  <c r="FG65" i="1"/>
  <c r="FI66" i="1"/>
  <c r="FJ65" i="1"/>
  <c r="FC66" i="1"/>
  <c r="FD65" i="1"/>
  <c r="EV64" i="1"/>
  <c r="EW63" i="1"/>
  <c r="EP64" i="1"/>
  <c r="EQ63" i="1"/>
  <c r="ES64" i="1"/>
  <c r="ET63" i="1"/>
  <c r="AA57" i="6"/>
  <c r="U56" i="6"/>
  <c r="J55" i="6"/>
  <c r="K55" i="6" s="1"/>
  <c r="T57" i="6"/>
  <c r="Z58" i="6"/>
  <c r="T21" i="6"/>
  <c r="D56" i="6"/>
  <c r="E56" i="6" s="1"/>
  <c r="W22" i="6"/>
  <c r="Z22" i="6"/>
  <c r="O59" i="6"/>
  <c r="G57" i="6"/>
  <c r="D21" i="6"/>
  <c r="J22" i="6"/>
  <c r="G20" i="6"/>
  <c r="H56" i="6" s="1"/>
  <c r="G54" i="5"/>
  <c r="H54" i="5" s="1"/>
  <c r="L54" i="5"/>
  <c r="M54" i="5" s="1"/>
  <c r="T58" i="5"/>
  <c r="U57" i="5"/>
  <c r="Z59" i="5"/>
  <c r="W57" i="5"/>
  <c r="K55" i="5"/>
  <c r="Z20" i="5"/>
  <c r="AA58" i="5" s="1"/>
  <c r="AA19" i="5"/>
  <c r="N57" i="5"/>
  <c r="O57" i="5" s="1"/>
  <c r="X17" i="5"/>
  <c r="W18" i="5"/>
  <c r="X56" i="5" s="1"/>
  <c r="E54" i="5"/>
  <c r="D55" i="5"/>
  <c r="U19" i="5"/>
  <c r="T20" i="5"/>
  <c r="G19" i="5"/>
  <c r="H18" i="5"/>
  <c r="I56" i="5" s="1"/>
  <c r="J56" i="5" s="1"/>
  <c r="K19" i="5"/>
  <c r="J20" i="5"/>
  <c r="E17" i="5"/>
  <c r="F55" i="5" s="1"/>
  <c r="D18" i="5"/>
  <c r="K68" i="7" l="1"/>
  <c r="L67" i="7"/>
  <c r="H68" i="7"/>
  <c r="I67" i="7"/>
  <c r="E68" i="7"/>
  <c r="F67" i="7"/>
  <c r="J74" i="4"/>
  <c r="K73" i="4"/>
  <c r="G74" i="4"/>
  <c r="H73" i="4"/>
  <c r="D74" i="4"/>
  <c r="E73" i="4"/>
  <c r="W57" i="6"/>
  <c r="X57" i="6" s="1"/>
  <c r="FC67" i="1"/>
  <c r="FD66" i="1"/>
  <c r="FI67" i="1"/>
  <c r="FJ66" i="1"/>
  <c r="FF67" i="1"/>
  <c r="FG66" i="1"/>
  <c r="ES65" i="1"/>
  <c r="ET64" i="1"/>
  <c r="EP65" i="1"/>
  <c r="EQ64" i="1"/>
  <c r="EV65" i="1"/>
  <c r="EW64" i="1"/>
  <c r="AA58" i="6"/>
  <c r="U57" i="6"/>
  <c r="J56" i="6"/>
  <c r="K56" i="6" s="1"/>
  <c r="T58" i="6"/>
  <c r="Z59" i="6"/>
  <c r="Z23" i="6"/>
  <c r="O60" i="6"/>
  <c r="W23" i="6"/>
  <c r="D57" i="6"/>
  <c r="E57" i="6" s="1"/>
  <c r="T22" i="6"/>
  <c r="G58" i="6"/>
  <c r="D22" i="6"/>
  <c r="G21" i="6"/>
  <c r="H57" i="6" s="1"/>
  <c r="J23" i="6"/>
  <c r="G55" i="5"/>
  <c r="H55" i="5" s="1"/>
  <c r="L55" i="5"/>
  <c r="M55" i="5" s="1"/>
  <c r="W58" i="5"/>
  <c r="Z60" i="5"/>
  <c r="U58" i="5"/>
  <c r="T59" i="5"/>
  <c r="K56" i="5"/>
  <c r="U20" i="5"/>
  <c r="T21" i="5"/>
  <c r="D56" i="5"/>
  <c r="E55" i="5"/>
  <c r="X18" i="5"/>
  <c r="W19" i="5"/>
  <c r="X57" i="5" s="1"/>
  <c r="AA20" i="5"/>
  <c r="Z21" i="5"/>
  <c r="AA59" i="5" s="1"/>
  <c r="N58" i="5"/>
  <c r="O58" i="5" s="1"/>
  <c r="E18" i="5"/>
  <c r="F56" i="5" s="1"/>
  <c r="D19" i="5"/>
  <c r="J21" i="5"/>
  <c r="K20" i="5"/>
  <c r="H19" i="5"/>
  <c r="I57" i="5" s="1"/>
  <c r="J57" i="5" s="1"/>
  <c r="G20" i="5"/>
  <c r="K69" i="7" l="1"/>
  <c r="L68" i="7"/>
  <c r="H69" i="7"/>
  <c r="I68" i="7"/>
  <c r="E69" i="7"/>
  <c r="F68" i="7"/>
  <c r="J75" i="4"/>
  <c r="J76" i="4" s="1"/>
  <c r="K74" i="4"/>
  <c r="G75" i="4"/>
  <c r="G76" i="4" s="1"/>
  <c r="H74" i="4"/>
  <c r="D75" i="4"/>
  <c r="D76" i="4" s="1"/>
  <c r="E74" i="4"/>
  <c r="W58" i="6"/>
  <c r="X58" i="6" s="1"/>
  <c r="FF68" i="1"/>
  <c r="FG67" i="1"/>
  <c r="FI68" i="1"/>
  <c r="FJ67" i="1"/>
  <c r="FC68" i="1"/>
  <c r="FD67" i="1"/>
  <c r="EV66" i="1"/>
  <c r="EW65" i="1"/>
  <c r="EP66" i="1"/>
  <c r="EQ65" i="1"/>
  <c r="ES66" i="1"/>
  <c r="ET65" i="1"/>
  <c r="AA59" i="6"/>
  <c r="U58" i="6"/>
  <c r="J57" i="6"/>
  <c r="K57" i="6" s="1"/>
  <c r="T59" i="6"/>
  <c r="Z60" i="6"/>
  <c r="D58" i="6"/>
  <c r="E58" i="6" s="1"/>
  <c r="T23" i="6"/>
  <c r="W24" i="6"/>
  <c r="Z24" i="6"/>
  <c r="O61" i="6"/>
  <c r="G59" i="6"/>
  <c r="G22" i="6"/>
  <c r="H58" i="6" s="1"/>
  <c r="D23" i="6"/>
  <c r="J24" i="6"/>
  <c r="G56" i="5"/>
  <c r="H56" i="5" s="1"/>
  <c r="L56" i="5"/>
  <c r="M56" i="5" s="1"/>
  <c r="U59" i="5"/>
  <c r="T60" i="5"/>
  <c r="Z61" i="5"/>
  <c r="W59" i="5"/>
  <c r="Z22" i="5"/>
  <c r="AA60" i="5" s="1"/>
  <c r="AA21" i="5"/>
  <c r="N59" i="5"/>
  <c r="O59" i="5" s="1"/>
  <c r="W20" i="5"/>
  <c r="X58" i="5" s="1"/>
  <c r="X19" i="5"/>
  <c r="U21" i="5"/>
  <c r="T22" i="5"/>
  <c r="K57" i="5"/>
  <c r="E56" i="5"/>
  <c r="D57" i="5"/>
  <c r="G21" i="5"/>
  <c r="H20" i="5"/>
  <c r="I58" i="5" s="1"/>
  <c r="J58" i="5" s="1"/>
  <c r="E19" i="5"/>
  <c r="F57" i="5" s="1"/>
  <c r="D20" i="5"/>
  <c r="J22" i="5"/>
  <c r="K21" i="5"/>
  <c r="K70" i="7" l="1"/>
  <c r="L69" i="7"/>
  <c r="H70" i="7"/>
  <c r="I69" i="7"/>
  <c r="E70" i="7"/>
  <c r="F69" i="7"/>
  <c r="K76" i="4"/>
  <c r="J77" i="4"/>
  <c r="J78" i="4" s="1"/>
  <c r="K78" i="4" s="1"/>
  <c r="H76" i="4"/>
  <c r="G77" i="4"/>
  <c r="G78" i="4" s="1"/>
  <c r="H78" i="4" s="1"/>
  <c r="D77" i="4"/>
  <c r="D78" i="4" s="1"/>
  <c r="E78" i="4" s="1"/>
  <c r="E76" i="4"/>
  <c r="K75" i="4"/>
  <c r="H75" i="4"/>
  <c r="E75" i="4"/>
  <c r="W59" i="6"/>
  <c r="X59" i="6" s="1"/>
  <c r="FC69" i="1"/>
  <c r="FD68" i="1"/>
  <c r="FI69" i="1"/>
  <c r="FJ68" i="1"/>
  <c r="FF69" i="1"/>
  <c r="FG68" i="1"/>
  <c r="ES67" i="1"/>
  <c r="ET66" i="1"/>
  <c r="EP67" i="1"/>
  <c r="EQ66" i="1"/>
  <c r="EV67" i="1"/>
  <c r="EW66" i="1"/>
  <c r="U59" i="6"/>
  <c r="AA60" i="6"/>
  <c r="J58" i="6"/>
  <c r="K58" i="6" s="1"/>
  <c r="Z61" i="6"/>
  <c r="T60" i="6"/>
  <c r="Z25" i="6"/>
  <c r="O62" i="6"/>
  <c r="W25" i="6"/>
  <c r="T24" i="6"/>
  <c r="D59" i="6"/>
  <c r="E59" i="6" s="1"/>
  <c r="G60" i="6"/>
  <c r="J25" i="6"/>
  <c r="D24" i="6"/>
  <c r="G23" i="6"/>
  <c r="H59" i="6" s="1"/>
  <c r="G57" i="5"/>
  <c r="H57" i="5" s="1"/>
  <c r="L57" i="5"/>
  <c r="M57" i="5" s="1"/>
  <c r="U60" i="5"/>
  <c r="T61" i="5"/>
  <c r="W60" i="5"/>
  <c r="Z62" i="5"/>
  <c r="X20" i="5"/>
  <c r="W21" i="5"/>
  <c r="X59" i="5" s="1"/>
  <c r="D58" i="5"/>
  <c r="E57" i="5"/>
  <c r="K58" i="5"/>
  <c r="T23" i="5"/>
  <c r="U22" i="5"/>
  <c r="Z23" i="5"/>
  <c r="AA61" i="5" s="1"/>
  <c r="AA22" i="5"/>
  <c r="N60" i="5"/>
  <c r="O60" i="5" s="1"/>
  <c r="E20" i="5"/>
  <c r="F58" i="5" s="1"/>
  <c r="D21" i="5"/>
  <c r="J23" i="5"/>
  <c r="K22" i="5"/>
  <c r="H21" i="5"/>
  <c r="I59" i="5" s="1"/>
  <c r="J59" i="5" s="1"/>
  <c r="G22" i="5"/>
  <c r="K71" i="7" l="1"/>
  <c r="L70" i="7"/>
  <c r="H71" i="7"/>
  <c r="I70" i="7"/>
  <c r="E71" i="7"/>
  <c r="F70" i="7"/>
  <c r="K77" i="4"/>
  <c r="H77" i="4"/>
  <c r="E77" i="4"/>
  <c r="W60" i="6"/>
  <c r="X60" i="6" s="1"/>
  <c r="FF70" i="1"/>
  <c r="FG69" i="1"/>
  <c r="FI70" i="1"/>
  <c r="FJ69" i="1"/>
  <c r="FC70" i="1"/>
  <c r="FD69" i="1"/>
  <c r="EV68" i="1"/>
  <c r="EW67" i="1"/>
  <c r="EP68" i="1"/>
  <c r="EQ67" i="1"/>
  <c r="ES68" i="1"/>
  <c r="ET67" i="1"/>
  <c r="AA61" i="6"/>
  <c r="U60" i="6"/>
  <c r="J59" i="6"/>
  <c r="K59" i="6" s="1"/>
  <c r="T61" i="6"/>
  <c r="Z62" i="6"/>
  <c r="D60" i="6"/>
  <c r="E60" i="6" s="1"/>
  <c r="T25" i="6"/>
  <c r="W26" i="6"/>
  <c r="Z26" i="6"/>
  <c r="O63" i="6"/>
  <c r="G61" i="6"/>
  <c r="G24" i="6"/>
  <c r="H60" i="6" s="1"/>
  <c r="D25" i="6"/>
  <c r="J26" i="6"/>
  <c r="G58" i="5"/>
  <c r="H58" i="5" s="1"/>
  <c r="L58" i="5"/>
  <c r="M58" i="5" s="1"/>
  <c r="W61" i="5"/>
  <c r="T62" i="5"/>
  <c r="U61" i="5"/>
  <c r="Z63" i="5"/>
  <c r="X21" i="5"/>
  <c r="W22" i="5"/>
  <c r="X60" i="5" s="1"/>
  <c r="Z24" i="5"/>
  <c r="AA62" i="5" s="1"/>
  <c r="AA23" i="5"/>
  <c r="N61" i="5"/>
  <c r="O61" i="5" s="1"/>
  <c r="U23" i="5"/>
  <c r="T24" i="5"/>
  <c r="K59" i="5"/>
  <c r="D59" i="5"/>
  <c r="E58" i="5"/>
  <c r="G23" i="5"/>
  <c r="H22" i="5"/>
  <c r="I60" i="5" s="1"/>
  <c r="J60" i="5" s="1"/>
  <c r="D22" i="5"/>
  <c r="E21" i="5"/>
  <c r="F59" i="5" s="1"/>
  <c r="K23" i="5"/>
  <c r="J24" i="5"/>
  <c r="J79" i="4" l="1"/>
  <c r="G79" i="4"/>
  <c r="D79" i="4"/>
  <c r="K72" i="7"/>
  <c r="K73" i="7" s="1"/>
  <c r="L73" i="7" s="1"/>
  <c r="L71" i="7"/>
  <c r="H72" i="7"/>
  <c r="H73" i="7" s="1"/>
  <c r="I73" i="7" s="1"/>
  <c r="I71" i="7"/>
  <c r="E72" i="7"/>
  <c r="E73" i="7" s="1"/>
  <c r="F73" i="7" s="1"/>
  <c r="F71" i="7"/>
  <c r="W61" i="6"/>
  <c r="X61" i="6" s="1"/>
  <c r="FC71" i="1"/>
  <c r="FD70" i="1"/>
  <c r="FI71" i="1"/>
  <c r="FJ70" i="1"/>
  <c r="FF71" i="1"/>
  <c r="FG70" i="1"/>
  <c r="ES69" i="1"/>
  <c r="ET68" i="1"/>
  <c r="EP69" i="1"/>
  <c r="EQ68" i="1"/>
  <c r="EV69" i="1"/>
  <c r="EW68" i="1"/>
  <c r="AA62" i="6"/>
  <c r="U61" i="6"/>
  <c r="J60" i="6"/>
  <c r="K60" i="6" s="1"/>
  <c r="T62" i="6"/>
  <c r="Z63" i="6"/>
  <c r="Z27" i="6"/>
  <c r="O64" i="6"/>
  <c r="W27" i="6"/>
  <c r="T26" i="6"/>
  <c r="D61" i="6"/>
  <c r="E61" i="6" s="1"/>
  <c r="G62" i="6"/>
  <c r="D26" i="6"/>
  <c r="J27" i="6"/>
  <c r="G25" i="6"/>
  <c r="H61" i="6" s="1"/>
  <c r="G59" i="5"/>
  <c r="H59" i="5" s="1"/>
  <c r="L59" i="5"/>
  <c r="M59" i="5" s="1"/>
  <c r="Z64" i="5"/>
  <c r="U62" i="5"/>
  <c r="T63" i="5"/>
  <c r="W62" i="5"/>
  <c r="D60" i="5"/>
  <c r="E59" i="5"/>
  <c r="X22" i="5"/>
  <c r="W23" i="5"/>
  <c r="X61" i="5" s="1"/>
  <c r="K60" i="5"/>
  <c r="U24" i="5"/>
  <c r="T25" i="5"/>
  <c r="AA24" i="5"/>
  <c r="Z25" i="5"/>
  <c r="AA63" i="5" s="1"/>
  <c r="N62" i="5"/>
  <c r="O62" i="5" s="1"/>
  <c r="J25" i="5"/>
  <c r="K24" i="5"/>
  <c r="E22" i="5"/>
  <c r="F60" i="5" s="1"/>
  <c r="D23" i="5"/>
  <c r="H23" i="5"/>
  <c r="I61" i="5" s="1"/>
  <c r="J61" i="5" s="1"/>
  <c r="G24" i="5"/>
  <c r="K74" i="7" l="1"/>
  <c r="H74" i="7"/>
  <c r="E74" i="7"/>
  <c r="F72" i="7"/>
  <c r="I72" i="7"/>
  <c r="L72" i="7"/>
  <c r="FI72" i="1"/>
  <c r="FJ72" i="1" s="1"/>
  <c r="FF72" i="1"/>
  <c r="FG72" i="1" s="1"/>
  <c r="FC72" i="1"/>
  <c r="FC73" i="1" s="1"/>
  <c r="FC74" i="1" s="1"/>
  <c r="FD74" i="1" s="1"/>
  <c r="W62" i="6"/>
  <c r="X62" i="6" s="1"/>
  <c r="FG71" i="1"/>
  <c r="FJ71" i="1"/>
  <c r="FD71" i="1"/>
  <c r="EV70" i="1"/>
  <c r="EW69" i="1"/>
  <c r="EP70" i="1"/>
  <c r="EQ69" i="1"/>
  <c r="ES70" i="1"/>
  <c r="ET69" i="1"/>
  <c r="AA63" i="6"/>
  <c r="U62" i="6"/>
  <c r="J61" i="6"/>
  <c r="K61" i="6" s="1"/>
  <c r="T63" i="6"/>
  <c r="Z64" i="6"/>
  <c r="D62" i="6"/>
  <c r="E62" i="6" s="1"/>
  <c r="T27" i="6"/>
  <c r="W28" i="6"/>
  <c r="Z28" i="6"/>
  <c r="O65" i="6"/>
  <c r="G63" i="6"/>
  <c r="G26" i="6"/>
  <c r="H62" i="6" s="1"/>
  <c r="D27" i="6"/>
  <c r="J28" i="6"/>
  <c r="G60" i="5"/>
  <c r="H60" i="5" s="1"/>
  <c r="L60" i="5"/>
  <c r="M60" i="5" s="1"/>
  <c r="W63" i="5"/>
  <c r="U63" i="5"/>
  <c r="T64" i="5"/>
  <c r="Z65" i="5"/>
  <c r="Z26" i="5"/>
  <c r="AA64" i="5" s="1"/>
  <c r="AA25" i="5"/>
  <c r="N63" i="5"/>
  <c r="O63" i="5" s="1"/>
  <c r="U25" i="5"/>
  <c r="T26" i="5"/>
  <c r="K61" i="5"/>
  <c r="W24" i="5"/>
  <c r="X62" i="5" s="1"/>
  <c r="X23" i="5"/>
  <c r="E60" i="5"/>
  <c r="D61" i="5"/>
  <c r="G25" i="5"/>
  <c r="H24" i="5"/>
  <c r="I62" i="5" s="1"/>
  <c r="J62" i="5" s="1"/>
  <c r="E23" i="5"/>
  <c r="F61" i="5" s="1"/>
  <c r="D24" i="5"/>
  <c r="J26" i="5"/>
  <c r="K25" i="5"/>
  <c r="FI73" i="1" l="1"/>
  <c r="FI74" i="1" s="1"/>
  <c r="FJ74" i="1" s="1"/>
  <c r="FF73" i="1"/>
  <c r="FF74" i="1" s="1"/>
  <c r="FG74" i="1" s="1"/>
  <c r="FD72" i="1"/>
  <c r="FD73" i="1"/>
  <c r="W63" i="6"/>
  <c r="X63" i="6" s="1"/>
  <c r="ES71" i="1"/>
  <c r="ET70" i="1"/>
  <c r="EP71" i="1"/>
  <c r="EQ70" i="1"/>
  <c r="EV71" i="1"/>
  <c r="EW70" i="1"/>
  <c r="U63" i="6"/>
  <c r="AA64" i="6"/>
  <c r="J62" i="6"/>
  <c r="K62" i="6" s="1"/>
  <c r="Z65" i="6"/>
  <c r="T64" i="6"/>
  <c r="D63" i="6"/>
  <c r="E63" i="6" s="1"/>
  <c r="Z29" i="6"/>
  <c r="O66" i="6"/>
  <c r="W29" i="6"/>
  <c r="T28" i="6"/>
  <c r="G64" i="6"/>
  <c r="J29" i="6"/>
  <c r="D28" i="6"/>
  <c r="G27" i="6"/>
  <c r="H63" i="6" s="1"/>
  <c r="G61" i="5"/>
  <c r="H61" i="5" s="1"/>
  <c r="L61" i="5"/>
  <c r="M61" i="5" s="1"/>
  <c r="U64" i="5"/>
  <c r="T65" i="5"/>
  <c r="Z66" i="5"/>
  <c r="W64" i="5"/>
  <c r="X24" i="5"/>
  <c r="W25" i="5"/>
  <c r="X63" i="5" s="1"/>
  <c r="D62" i="5"/>
  <c r="E61" i="5"/>
  <c r="K62" i="5"/>
  <c r="T27" i="5"/>
  <c r="U26" i="5"/>
  <c r="Z27" i="5"/>
  <c r="AA65" i="5" s="1"/>
  <c r="AA26" i="5"/>
  <c r="N64" i="5"/>
  <c r="O64" i="5" s="1"/>
  <c r="E24" i="5"/>
  <c r="F62" i="5" s="1"/>
  <c r="D25" i="5"/>
  <c r="J27" i="5"/>
  <c r="K26" i="5"/>
  <c r="H25" i="5"/>
  <c r="I63" i="5" s="1"/>
  <c r="J63" i="5" s="1"/>
  <c r="G26" i="5"/>
  <c r="FJ73" i="1" l="1"/>
  <c r="FI75" i="1"/>
  <c r="FF75" i="1"/>
  <c r="FG73" i="1"/>
  <c r="FC75" i="1"/>
  <c r="EV72" i="1"/>
  <c r="EV73" i="1" s="1"/>
  <c r="EV74" i="1" s="1"/>
  <c r="EW74" i="1" s="1"/>
  <c r="ES72" i="1"/>
  <c r="ES73" i="1" s="1"/>
  <c r="ES74" i="1" s="1"/>
  <c r="ET74" i="1" s="1"/>
  <c r="EP72" i="1"/>
  <c r="EP73" i="1" s="1"/>
  <c r="EP74" i="1" s="1"/>
  <c r="EQ74" i="1" s="1"/>
  <c r="W64" i="6"/>
  <c r="X64" i="6" s="1"/>
  <c r="EW71" i="1"/>
  <c r="EQ71" i="1"/>
  <c r="ET71" i="1"/>
  <c r="AA65" i="6"/>
  <c r="U64" i="6"/>
  <c r="J63" i="6"/>
  <c r="K63" i="6" s="1"/>
  <c r="T65" i="6"/>
  <c r="Z66" i="6"/>
  <c r="D64" i="6"/>
  <c r="E64" i="6" s="1"/>
  <c r="T29" i="6"/>
  <c r="W30" i="6"/>
  <c r="Z30" i="6"/>
  <c r="O67" i="6"/>
  <c r="G65" i="6"/>
  <c r="G28" i="6"/>
  <c r="H64" i="6" s="1"/>
  <c r="D29" i="6"/>
  <c r="J30" i="6"/>
  <c r="G62" i="5"/>
  <c r="H62" i="5" s="1"/>
  <c r="L62" i="5"/>
  <c r="M62" i="5" s="1"/>
  <c r="W65" i="5"/>
  <c r="T66" i="5"/>
  <c r="U65" i="5"/>
  <c r="Z67" i="5"/>
  <c r="W26" i="5"/>
  <c r="X64" i="5" s="1"/>
  <c r="X25" i="5"/>
  <c r="Z28" i="5"/>
  <c r="AA66" i="5" s="1"/>
  <c r="AA27" i="5"/>
  <c r="N65" i="5"/>
  <c r="O65" i="5" s="1"/>
  <c r="U27" i="5"/>
  <c r="T28" i="5"/>
  <c r="K63" i="5"/>
  <c r="D63" i="5"/>
  <c r="E62" i="5"/>
  <c r="G27" i="5"/>
  <c r="H26" i="5"/>
  <c r="I64" i="5" s="1"/>
  <c r="J64" i="5" s="1"/>
  <c r="D26" i="5"/>
  <c r="E25" i="5"/>
  <c r="F63" i="5" s="1"/>
  <c r="K27" i="5"/>
  <c r="J28" i="5"/>
  <c r="ET72" i="1" l="1"/>
  <c r="EQ72" i="1"/>
  <c r="EW72" i="1"/>
  <c r="EW73" i="1"/>
  <c r="ET73" i="1"/>
  <c r="EQ73" i="1"/>
  <c r="W65" i="6"/>
  <c r="X65" i="6" s="1"/>
  <c r="U65" i="6"/>
  <c r="AA66" i="6"/>
  <c r="J64" i="6"/>
  <c r="K64" i="6" s="1"/>
  <c r="T66" i="6"/>
  <c r="Z67" i="6"/>
  <c r="Z31" i="6"/>
  <c r="O68" i="6"/>
  <c r="W31" i="6"/>
  <c r="T30" i="6"/>
  <c r="D65" i="6"/>
  <c r="E65" i="6" s="1"/>
  <c r="G66" i="6"/>
  <c r="D30" i="6"/>
  <c r="J31" i="6"/>
  <c r="G29" i="6"/>
  <c r="H65" i="6" s="1"/>
  <c r="G63" i="5"/>
  <c r="H63" i="5" s="1"/>
  <c r="L63" i="5"/>
  <c r="M63" i="5" s="1"/>
  <c r="Z68" i="5"/>
  <c r="U66" i="5"/>
  <c r="T67" i="5"/>
  <c r="W66" i="5"/>
  <c r="D64" i="5"/>
  <c r="E63" i="5"/>
  <c r="K64" i="5"/>
  <c r="U28" i="5"/>
  <c r="T29" i="5"/>
  <c r="AA28" i="5"/>
  <c r="Z29" i="5"/>
  <c r="AA67" i="5" s="1"/>
  <c r="N66" i="5"/>
  <c r="O66" i="5" s="1"/>
  <c r="X26" i="5"/>
  <c r="W27" i="5"/>
  <c r="X65" i="5" s="1"/>
  <c r="J29" i="5"/>
  <c r="K28" i="5"/>
  <c r="E26" i="5"/>
  <c r="F64" i="5" s="1"/>
  <c r="D27" i="5"/>
  <c r="H27" i="5"/>
  <c r="I65" i="5" s="1"/>
  <c r="J65" i="5" s="1"/>
  <c r="G28" i="5"/>
  <c r="EV75" i="1" l="1"/>
  <c r="ES75" i="1"/>
  <c r="EP75" i="1"/>
  <c r="W66" i="6"/>
  <c r="X66" i="6" s="1"/>
  <c r="U66" i="6"/>
  <c r="AA67" i="6"/>
  <c r="J65" i="6"/>
  <c r="K65" i="6" s="1"/>
  <c r="T67" i="6"/>
  <c r="Z68" i="6"/>
  <c r="D66" i="6"/>
  <c r="E66" i="6" s="1"/>
  <c r="T31" i="6"/>
  <c r="W32" i="6"/>
  <c r="Z32" i="6"/>
  <c r="O69" i="6"/>
  <c r="G67" i="6"/>
  <c r="G30" i="6"/>
  <c r="H66" i="6" s="1"/>
  <c r="D31" i="6"/>
  <c r="J32" i="6"/>
  <c r="G64" i="5"/>
  <c r="H64" i="5" s="1"/>
  <c r="L64" i="5"/>
  <c r="M64" i="5" s="1"/>
  <c r="W67" i="5"/>
  <c r="U67" i="5"/>
  <c r="T68" i="5"/>
  <c r="Z69" i="5"/>
  <c r="Z30" i="5"/>
  <c r="AA68" i="5" s="1"/>
  <c r="AA29" i="5"/>
  <c r="N67" i="5"/>
  <c r="O67" i="5" s="1"/>
  <c r="U29" i="5"/>
  <c r="T30" i="5"/>
  <c r="K65" i="5"/>
  <c r="W28" i="5"/>
  <c r="X66" i="5" s="1"/>
  <c r="X27" i="5"/>
  <c r="E64" i="5"/>
  <c r="D65" i="5"/>
  <c r="G29" i="5"/>
  <c r="H28" i="5"/>
  <c r="I66" i="5" s="1"/>
  <c r="J66" i="5" s="1"/>
  <c r="E27" i="5"/>
  <c r="F65" i="5" s="1"/>
  <c r="D28" i="5"/>
  <c r="J30" i="5"/>
  <c r="K29" i="5"/>
  <c r="W67" i="6" l="1"/>
  <c r="X67" i="6" s="1"/>
  <c r="U67" i="6"/>
  <c r="AA68" i="6"/>
  <c r="J66" i="6"/>
  <c r="K66" i="6" s="1"/>
  <c r="Z69" i="6"/>
  <c r="T68" i="6"/>
  <c r="D67" i="6"/>
  <c r="E67" i="6" s="1"/>
  <c r="Z33" i="6"/>
  <c r="O70" i="6"/>
  <c r="W33" i="6"/>
  <c r="T32" i="6"/>
  <c r="G68" i="6"/>
  <c r="J33" i="6"/>
  <c r="D32" i="6"/>
  <c r="G31" i="6"/>
  <c r="H67" i="6" s="1"/>
  <c r="G65" i="5"/>
  <c r="H65" i="5" s="1"/>
  <c r="L65" i="5"/>
  <c r="M65" i="5" s="1"/>
  <c r="U68" i="5"/>
  <c r="T69" i="5"/>
  <c r="Z70" i="5"/>
  <c r="W68" i="5"/>
  <c r="X28" i="5"/>
  <c r="W29" i="5"/>
  <c r="X67" i="5" s="1"/>
  <c r="D66" i="5"/>
  <c r="E65" i="5"/>
  <c r="K66" i="5"/>
  <c r="T31" i="5"/>
  <c r="U30" i="5"/>
  <c r="Z31" i="5"/>
  <c r="AA69" i="5" s="1"/>
  <c r="AA30" i="5"/>
  <c r="N68" i="5"/>
  <c r="O68" i="5" s="1"/>
  <c r="E28" i="5"/>
  <c r="F66" i="5" s="1"/>
  <c r="D29" i="5"/>
  <c r="J31" i="5"/>
  <c r="K30" i="5"/>
  <c r="H29" i="5"/>
  <c r="I67" i="5" s="1"/>
  <c r="J67" i="5" s="1"/>
  <c r="G30" i="5"/>
  <c r="W68" i="6" l="1"/>
  <c r="X68" i="6" s="1"/>
  <c r="AA69" i="6"/>
  <c r="U68" i="6"/>
  <c r="J67" i="6"/>
  <c r="K67" i="6" s="1"/>
  <c r="T69" i="6"/>
  <c r="Z70" i="6"/>
  <c r="Z71" i="6" s="1"/>
  <c r="D68" i="6"/>
  <c r="E68" i="6" s="1"/>
  <c r="T33" i="6"/>
  <c r="W34" i="6"/>
  <c r="Z34" i="6"/>
  <c r="G69" i="6"/>
  <c r="G32" i="6"/>
  <c r="D33" i="6"/>
  <c r="J34" i="6"/>
  <c r="G66" i="5"/>
  <c r="H66" i="5" s="1"/>
  <c r="L66" i="5"/>
  <c r="M66" i="5" s="1"/>
  <c r="W69" i="5"/>
  <c r="T70" i="5"/>
  <c r="U69" i="5"/>
  <c r="Z71" i="5"/>
  <c r="X29" i="5"/>
  <c r="W30" i="5"/>
  <c r="X68" i="5" s="1"/>
  <c r="Z32" i="5"/>
  <c r="AA70" i="5" s="1"/>
  <c r="AA31" i="5"/>
  <c r="N69" i="5"/>
  <c r="O69" i="5" s="1"/>
  <c r="U31" i="5"/>
  <c r="T32" i="5"/>
  <c r="K67" i="5"/>
  <c r="D67" i="5"/>
  <c r="E66" i="5"/>
  <c r="G31" i="5"/>
  <c r="H30" i="5"/>
  <c r="I68" i="5" s="1"/>
  <c r="J68" i="5" s="1"/>
  <c r="D30" i="5"/>
  <c r="E29" i="5"/>
  <c r="F67" i="5" s="1"/>
  <c r="K31" i="5"/>
  <c r="J32" i="5"/>
  <c r="W69" i="6" l="1"/>
  <c r="X69" i="6" s="1"/>
  <c r="Z72" i="6"/>
  <c r="J35" i="6"/>
  <c r="J36" i="6" s="1"/>
  <c r="Z35" i="6"/>
  <c r="Z36" i="6" s="1"/>
  <c r="W35" i="6"/>
  <c r="W36" i="6" s="1"/>
  <c r="H68" i="6"/>
  <c r="U69" i="6"/>
  <c r="AA70" i="6"/>
  <c r="J68" i="6"/>
  <c r="K68" i="6" s="1"/>
  <c r="T70" i="6"/>
  <c r="T71" i="6" s="1"/>
  <c r="T34" i="6"/>
  <c r="D69" i="6"/>
  <c r="E69" i="6" s="1"/>
  <c r="G70" i="6"/>
  <c r="G71" i="6" s="1"/>
  <c r="D34" i="6"/>
  <c r="G33" i="6"/>
  <c r="H69" i="6" s="1"/>
  <c r="G67" i="5"/>
  <c r="H67" i="5" s="1"/>
  <c r="L67" i="5"/>
  <c r="M67" i="5" s="1"/>
  <c r="Z72" i="5"/>
  <c r="U70" i="5"/>
  <c r="T71" i="5"/>
  <c r="W70" i="5"/>
  <c r="D68" i="5"/>
  <c r="E67" i="5"/>
  <c r="X30" i="5"/>
  <c r="W31" i="5"/>
  <c r="X69" i="5" s="1"/>
  <c r="K68" i="5"/>
  <c r="U32" i="5"/>
  <c r="T33" i="5"/>
  <c r="AA32" i="5"/>
  <c r="Z33" i="5"/>
  <c r="AA71" i="5" s="1"/>
  <c r="N70" i="5"/>
  <c r="O70" i="5" s="1"/>
  <c r="J33" i="5"/>
  <c r="K32" i="5"/>
  <c r="E30" i="5"/>
  <c r="F68" i="5" s="1"/>
  <c r="D31" i="5"/>
  <c r="H31" i="5"/>
  <c r="I69" i="5" s="1"/>
  <c r="J69" i="5" s="1"/>
  <c r="G32" i="5"/>
  <c r="W70" i="6" l="1"/>
  <c r="W71" i="6" s="1"/>
  <c r="X71" i="6" s="1"/>
  <c r="AA71" i="6"/>
  <c r="W72" i="6"/>
  <c r="T72" i="6"/>
  <c r="G72" i="6"/>
  <c r="T35" i="6"/>
  <c r="T36" i="6" s="1"/>
  <c r="D35" i="6"/>
  <c r="D36" i="6" s="1"/>
  <c r="U70" i="6"/>
  <c r="J69" i="6"/>
  <c r="K69" i="6" s="1"/>
  <c r="D70" i="6"/>
  <c r="D71" i="6" s="1"/>
  <c r="G34" i="6"/>
  <c r="G68" i="5"/>
  <c r="H68" i="5" s="1"/>
  <c r="L68" i="5"/>
  <c r="M68" i="5" s="1"/>
  <c r="W71" i="5"/>
  <c r="U71" i="5"/>
  <c r="T72" i="5"/>
  <c r="Z73" i="5"/>
  <c r="Z75" i="5"/>
  <c r="Z34" i="5"/>
  <c r="AA72" i="5" s="1"/>
  <c r="AA33" i="5"/>
  <c r="N71" i="5"/>
  <c r="O71" i="5" s="1"/>
  <c r="U33" i="5"/>
  <c r="T34" i="5"/>
  <c r="K69" i="5"/>
  <c r="W32" i="5"/>
  <c r="X70" i="5" s="1"/>
  <c r="X31" i="5"/>
  <c r="E68" i="5"/>
  <c r="D69" i="5"/>
  <c r="G33" i="5"/>
  <c r="H32" i="5"/>
  <c r="I70" i="5" s="1"/>
  <c r="J70" i="5" s="1"/>
  <c r="E31" i="5"/>
  <c r="F69" i="5" s="1"/>
  <c r="D32" i="5"/>
  <c r="J34" i="5"/>
  <c r="K33" i="5"/>
  <c r="X70" i="6" l="1"/>
  <c r="U71" i="6"/>
  <c r="E71" i="6"/>
  <c r="D72" i="6"/>
  <c r="G35" i="6"/>
  <c r="E70" i="6"/>
  <c r="H70" i="6"/>
  <c r="J70" i="6"/>
  <c r="J71" i="6" s="1"/>
  <c r="G69" i="5"/>
  <c r="H69" i="5" s="1"/>
  <c r="L69" i="5"/>
  <c r="M69" i="5" s="1"/>
  <c r="U72" i="5"/>
  <c r="T73" i="5"/>
  <c r="T75" i="5"/>
  <c r="Z74" i="5"/>
  <c r="AA74" i="5" s="1"/>
  <c r="X71" i="5"/>
  <c r="W72" i="5"/>
  <c r="X32" i="5"/>
  <c r="W33" i="5"/>
  <c r="D70" i="5"/>
  <c r="E69" i="5"/>
  <c r="K70" i="5"/>
  <c r="T35" i="5"/>
  <c r="U35" i="5" s="1"/>
  <c r="U34" i="5"/>
  <c r="Z35" i="5"/>
  <c r="AA73" i="5" s="1"/>
  <c r="AA34" i="5"/>
  <c r="N72" i="5"/>
  <c r="O72" i="5" s="1"/>
  <c r="E32" i="5"/>
  <c r="F70" i="5" s="1"/>
  <c r="D33" i="5"/>
  <c r="J35" i="5"/>
  <c r="K35" i="5" s="1"/>
  <c r="K34" i="5"/>
  <c r="H33" i="5"/>
  <c r="I71" i="5" s="1"/>
  <c r="J71" i="5" s="1"/>
  <c r="G34" i="5"/>
  <c r="G36" i="6" l="1"/>
  <c r="H71" i="6"/>
  <c r="K71" i="6"/>
  <c r="J72" i="6"/>
  <c r="K70" i="6"/>
  <c r="G70" i="5"/>
  <c r="H70" i="5" s="1"/>
  <c r="L70" i="5"/>
  <c r="M70" i="5" s="1"/>
  <c r="T74" i="5"/>
  <c r="U74" i="5" s="1"/>
  <c r="U73" i="5"/>
  <c r="W73" i="5"/>
  <c r="W75" i="5"/>
  <c r="W34" i="5"/>
  <c r="X72" i="5" s="1"/>
  <c r="X33" i="5"/>
  <c r="AA35" i="5"/>
  <c r="N73" i="5"/>
  <c r="O73" i="5" s="1"/>
  <c r="K71" i="5"/>
  <c r="D71" i="5"/>
  <c r="E70" i="5"/>
  <c r="G35" i="5"/>
  <c r="H35" i="5" s="1"/>
  <c r="I73" i="5" s="1"/>
  <c r="H34" i="5"/>
  <c r="I72" i="5" s="1"/>
  <c r="J72" i="5" s="1"/>
  <c r="D34" i="5"/>
  <c r="E33" i="5"/>
  <c r="F71" i="5" s="1"/>
  <c r="G71" i="5" l="1"/>
  <c r="H71" i="5" s="1"/>
  <c r="L71" i="5"/>
  <c r="M71" i="5" s="1"/>
  <c r="W74" i="5"/>
  <c r="X74" i="5" s="1"/>
  <c r="K72" i="5"/>
  <c r="J73" i="5"/>
  <c r="D72" i="5"/>
  <c r="E71" i="5"/>
  <c r="X34" i="5"/>
  <c r="W35" i="5"/>
  <c r="X35" i="5" s="1"/>
  <c r="E34" i="5"/>
  <c r="F72" i="5" s="1"/>
  <c r="D35" i="5"/>
  <c r="E35" i="5" s="1"/>
  <c r="F73" i="5" s="1"/>
  <c r="X73" i="5" l="1"/>
  <c r="L73" i="5"/>
  <c r="M73" i="5" s="1"/>
  <c r="G72" i="5"/>
  <c r="H72" i="5" s="1"/>
  <c r="L72" i="5"/>
  <c r="M72" i="5" s="1"/>
  <c r="K73" i="5"/>
  <c r="J74" i="5"/>
  <c r="K74" i="5" s="1"/>
  <c r="E72" i="5"/>
  <c r="D73" i="5"/>
  <c r="G73" i="5" l="1"/>
  <c r="E73" i="5"/>
  <c r="D74" i="5"/>
  <c r="E74" i="5" s="1"/>
  <c r="H73" i="5" l="1"/>
  <c r="G74" i="5"/>
  <c r="H74" i="5" s="1"/>
  <c r="EN60" i="1" l="1"/>
  <c r="EN61" i="1"/>
  <c r="EN62" i="1"/>
  <c r="EN63" i="1"/>
  <c r="EN64" i="1"/>
  <c r="EN65" i="1"/>
  <c r="EN66" i="1"/>
  <c r="EN67" i="1"/>
  <c r="EN68" i="1"/>
  <c r="EN69" i="1"/>
  <c r="EN70" i="1"/>
  <c r="EN71" i="1"/>
  <c r="EA60" i="1"/>
  <c r="EA61" i="1"/>
  <c r="EA62" i="1"/>
  <c r="EA63" i="1"/>
  <c r="EA64" i="1"/>
  <c r="EA65" i="1"/>
  <c r="EA66" i="1"/>
  <c r="EA67" i="1"/>
  <c r="EA68" i="1"/>
  <c r="EA69" i="1"/>
  <c r="EA70" i="1"/>
  <c r="EA71" i="1"/>
  <c r="DN60" i="1"/>
  <c r="DN61" i="1"/>
  <c r="DN62" i="1"/>
  <c r="DN63" i="1"/>
  <c r="DN64" i="1"/>
  <c r="DN65" i="1"/>
  <c r="DN66" i="1"/>
  <c r="DN67" i="1"/>
  <c r="DN68" i="1"/>
  <c r="DN69" i="1"/>
  <c r="DN70" i="1"/>
  <c r="DN71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N60" i="1"/>
  <c r="N61" i="1"/>
  <c r="N62" i="1"/>
  <c r="N63" i="1"/>
  <c r="N64" i="1"/>
  <c r="N65" i="1"/>
  <c r="N66" i="1"/>
  <c r="N67" i="1"/>
  <c r="N68" i="1"/>
  <c r="N69" i="1"/>
  <c r="N70" i="1"/>
  <c r="N71" i="1"/>
  <c r="AN60" i="3"/>
  <c r="AN61" i="3"/>
  <c r="AN62" i="3"/>
  <c r="AN63" i="3"/>
  <c r="AN64" i="3"/>
  <c r="AN65" i="3"/>
  <c r="AN66" i="3"/>
  <c r="AN67" i="3"/>
  <c r="AN69" i="3"/>
  <c r="AN70" i="3"/>
  <c r="AN71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N60" i="3"/>
  <c r="N61" i="3"/>
  <c r="N62" i="3"/>
  <c r="N63" i="3"/>
  <c r="N64" i="3"/>
  <c r="N65" i="3"/>
  <c r="N66" i="3"/>
  <c r="N67" i="3"/>
  <c r="N68" i="3"/>
  <c r="N69" i="3"/>
  <c r="N70" i="3"/>
  <c r="N71" i="3"/>
  <c r="AN59" i="3" l="1"/>
  <c r="AA59" i="3"/>
  <c r="N59" i="3"/>
  <c r="EN59" i="1"/>
  <c r="EA59" i="1"/>
  <c r="DN59" i="1"/>
  <c r="DA59" i="1"/>
  <c r="CN59" i="1"/>
  <c r="CA59" i="1"/>
  <c r="BN59" i="1"/>
  <c r="BA59" i="1"/>
  <c r="AN59" i="1"/>
  <c r="AA59" i="1"/>
  <c r="N59" i="1"/>
  <c r="AN58" i="3" l="1"/>
  <c r="AA58" i="3"/>
  <c r="N58" i="3"/>
  <c r="EN58" i="1"/>
  <c r="EA58" i="1"/>
  <c r="DN58" i="1"/>
  <c r="DA58" i="1"/>
  <c r="CN58" i="1"/>
  <c r="CA58" i="1"/>
  <c r="BN58" i="1"/>
  <c r="BA58" i="1"/>
  <c r="AN58" i="1"/>
  <c r="AA58" i="1"/>
  <c r="N58" i="1"/>
  <c r="AN55" i="3" l="1"/>
  <c r="AN56" i="3"/>
  <c r="AN57" i="3"/>
  <c r="AA55" i="3"/>
  <c r="AA56" i="3"/>
  <c r="AA57" i="3"/>
  <c r="N55" i="3"/>
  <c r="N56" i="3"/>
  <c r="N57" i="3"/>
  <c r="EL63" i="1"/>
  <c r="EL64" i="1"/>
  <c r="EL66" i="1"/>
  <c r="EK57" i="1"/>
  <c r="EN57" i="1"/>
  <c r="EA57" i="1"/>
  <c r="DN57" i="1"/>
  <c r="DA57" i="1"/>
  <c r="CN57" i="1"/>
  <c r="CA57" i="1"/>
  <c r="BN57" i="1"/>
  <c r="BA57" i="1"/>
  <c r="AN57" i="1"/>
  <c r="AA57" i="1"/>
  <c r="N57" i="1"/>
  <c r="EK45" i="1"/>
  <c r="EK46" i="1"/>
  <c r="EK47" i="1"/>
  <c r="EK48" i="1"/>
  <c r="EK49" i="1"/>
  <c r="EK50" i="1"/>
  <c r="EK51" i="1"/>
  <c r="EK52" i="1"/>
  <c r="EK53" i="1"/>
  <c r="EK54" i="1"/>
  <c r="EK55" i="1"/>
  <c r="EK56" i="1"/>
  <c r="EN55" i="1"/>
  <c r="EN56" i="1"/>
  <c r="EA55" i="1"/>
  <c r="EA56" i="1"/>
  <c r="DN55" i="1"/>
  <c r="DN56" i="1"/>
  <c r="DA55" i="1"/>
  <c r="DA56" i="1"/>
  <c r="CN55" i="1"/>
  <c r="CN56" i="1"/>
  <c r="CA55" i="1"/>
  <c r="CA56" i="1"/>
  <c r="BN55" i="1"/>
  <c r="BN56" i="1"/>
  <c r="BA55" i="1"/>
  <c r="BA56" i="1"/>
  <c r="AN55" i="1"/>
  <c r="AN56" i="1"/>
  <c r="AA55" i="1"/>
  <c r="AA56" i="1"/>
  <c r="N55" i="1"/>
  <c r="N56" i="1"/>
  <c r="EL57" i="1" l="1"/>
  <c r="EL56" i="1"/>
  <c r="EL55" i="1"/>
  <c r="EN53" i="1" l="1"/>
  <c r="EN54" i="1"/>
  <c r="EL53" i="1"/>
  <c r="EL54" i="1"/>
  <c r="EA54" i="1"/>
  <c r="DN53" i="1"/>
  <c r="DN54" i="1"/>
  <c r="DA53" i="1"/>
  <c r="DA54" i="1"/>
  <c r="CN54" i="1"/>
  <c r="CA54" i="1"/>
  <c r="BN54" i="1"/>
  <c r="BA54" i="1"/>
  <c r="AN54" i="1"/>
  <c r="AA54" i="1"/>
  <c r="N54" i="1"/>
  <c r="AN54" i="3"/>
  <c r="AA54" i="3"/>
  <c r="N54" i="3"/>
  <c r="EA53" i="1" l="1"/>
  <c r="CN53" i="1"/>
  <c r="CA53" i="1"/>
  <c r="BN53" i="1"/>
  <c r="BA53" i="1"/>
  <c r="AN53" i="1"/>
  <c r="AA53" i="1"/>
  <c r="N53" i="1"/>
  <c r="AX71" i="3"/>
  <c r="AU71" i="3"/>
  <c r="AR71" i="3"/>
  <c r="AX70" i="3"/>
  <c r="AU70" i="3"/>
  <c r="AR70" i="3"/>
  <c r="AX69" i="3"/>
  <c r="AU69" i="3"/>
  <c r="AR69" i="3"/>
  <c r="AX68" i="3"/>
  <c r="AU68" i="3"/>
  <c r="AR68" i="3"/>
  <c r="AX67" i="3"/>
  <c r="AU67" i="3"/>
  <c r="AR67" i="3"/>
  <c r="AX66" i="3"/>
  <c r="AU66" i="3"/>
  <c r="AR66" i="3"/>
  <c r="AX65" i="3"/>
  <c r="AU65" i="3"/>
  <c r="AR65" i="3"/>
  <c r="AX64" i="3"/>
  <c r="AU64" i="3"/>
  <c r="AR64" i="3"/>
  <c r="AX63" i="3"/>
  <c r="AU63" i="3"/>
  <c r="AR63" i="3"/>
  <c r="AX62" i="3"/>
  <c r="AU62" i="3"/>
  <c r="AR62" i="3"/>
  <c r="AX61" i="3"/>
  <c r="AU61" i="3"/>
  <c r="AR61" i="3"/>
  <c r="AX60" i="3"/>
  <c r="AU60" i="3"/>
  <c r="AR60" i="3"/>
  <c r="AX59" i="3"/>
  <c r="AU59" i="3"/>
  <c r="AR59" i="3"/>
  <c r="AX58" i="3"/>
  <c r="AU58" i="3"/>
  <c r="AR58" i="3"/>
  <c r="AX57" i="3"/>
  <c r="AU57" i="3"/>
  <c r="AR57" i="3"/>
  <c r="AX56" i="3"/>
  <c r="AU56" i="3"/>
  <c r="AR56" i="3"/>
  <c r="AX55" i="3"/>
  <c r="AU55" i="3"/>
  <c r="AR55" i="3"/>
  <c r="AX54" i="3"/>
  <c r="AU54" i="3"/>
  <c r="AR54" i="3"/>
  <c r="AX53" i="3"/>
  <c r="AU53" i="3"/>
  <c r="AR53" i="3"/>
  <c r="AX52" i="3"/>
  <c r="AU52" i="3"/>
  <c r="AR52" i="3"/>
  <c r="AX51" i="3"/>
  <c r="AU51" i="3"/>
  <c r="AR51" i="3"/>
  <c r="AX50" i="3"/>
  <c r="AU50" i="3"/>
  <c r="AR50" i="3"/>
  <c r="AX49" i="3"/>
  <c r="AU49" i="3"/>
  <c r="AR49" i="3"/>
  <c r="AX48" i="3"/>
  <c r="AU48" i="3"/>
  <c r="AR48" i="3"/>
  <c r="AX47" i="3"/>
  <c r="AU47" i="3"/>
  <c r="AR47" i="3"/>
  <c r="AX46" i="3"/>
  <c r="AU46" i="3"/>
  <c r="AR46" i="3"/>
  <c r="AX45" i="3"/>
  <c r="AU45" i="3"/>
  <c r="AR45" i="3"/>
  <c r="AX44" i="3"/>
  <c r="AV44" i="3"/>
  <c r="AU44" i="3"/>
  <c r="AS44" i="3"/>
  <c r="AR44" i="3"/>
  <c r="AN45" i="3"/>
  <c r="AN46" i="3"/>
  <c r="AN47" i="3"/>
  <c r="AN48" i="3"/>
  <c r="AN49" i="3"/>
  <c r="AN50" i="3"/>
  <c r="AN51" i="3"/>
  <c r="AN52" i="3"/>
  <c r="AN53" i="3"/>
  <c r="AN44" i="3"/>
  <c r="AG44" i="3"/>
  <c r="AD44" i="3"/>
  <c r="AA45" i="3"/>
  <c r="AA46" i="3"/>
  <c r="AA47" i="3"/>
  <c r="AA48" i="3"/>
  <c r="AA49" i="3"/>
  <c r="AA50" i="3"/>
  <c r="AA51" i="3"/>
  <c r="AA52" i="3"/>
  <c r="AA53" i="3"/>
  <c r="AA44" i="3"/>
  <c r="W44" i="3"/>
  <c r="T44" i="3"/>
  <c r="Q44" i="3"/>
  <c r="N45" i="3"/>
  <c r="N46" i="3"/>
  <c r="N47" i="3"/>
  <c r="N48" i="3"/>
  <c r="N49" i="3"/>
  <c r="N50" i="3"/>
  <c r="N51" i="3"/>
  <c r="N52" i="3"/>
  <c r="N53" i="3"/>
  <c r="N44" i="3"/>
  <c r="J44" i="3"/>
  <c r="G44" i="3"/>
  <c r="D44" i="3"/>
  <c r="EN45" i="1"/>
  <c r="EN46" i="1"/>
  <c r="EN47" i="1"/>
  <c r="EN48" i="1"/>
  <c r="EN49" i="1"/>
  <c r="EN50" i="1"/>
  <c r="EN51" i="1"/>
  <c r="EN52" i="1"/>
  <c r="EL45" i="1"/>
  <c r="EL46" i="1"/>
  <c r="EL47" i="1"/>
  <c r="EL49" i="1"/>
  <c r="EL51" i="1"/>
  <c r="EL52" i="1"/>
  <c r="EJ44" i="1"/>
  <c r="EA45" i="1"/>
  <c r="EA46" i="1"/>
  <c r="EA47" i="1"/>
  <c r="EA48" i="1"/>
  <c r="EA49" i="1"/>
  <c r="EA50" i="1"/>
  <c r="EA51" i="1"/>
  <c r="EA52" i="1"/>
  <c r="DW44" i="1"/>
  <c r="DQ44" i="1"/>
  <c r="DN45" i="1"/>
  <c r="DN46" i="1"/>
  <c r="DN47" i="1"/>
  <c r="DN48" i="1"/>
  <c r="DN49" i="1"/>
  <c r="DN50" i="1"/>
  <c r="DN51" i="1"/>
  <c r="DN52" i="1"/>
  <c r="DJ44" i="1"/>
  <c r="DG44" i="1"/>
  <c r="DD44" i="1"/>
  <c r="DA45" i="1"/>
  <c r="DA46" i="1"/>
  <c r="DA47" i="1"/>
  <c r="DA48" i="1"/>
  <c r="DA49" i="1"/>
  <c r="DA50" i="1"/>
  <c r="DA51" i="1"/>
  <c r="DA52" i="1"/>
  <c r="CW44" i="1"/>
  <c r="CQ44" i="1"/>
  <c r="CN45" i="1"/>
  <c r="CN46" i="1"/>
  <c r="CN47" i="1"/>
  <c r="CN48" i="1"/>
  <c r="CN49" i="1"/>
  <c r="CN50" i="1"/>
  <c r="CN51" i="1"/>
  <c r="CN52" i="1"/>
  <c r="CJ44" i="1"/>
  <c r="CG44" i="1"/>
  <c r="CD44" i="1"/>
  <c r="EN44" i="1"/>
  <c r="EA44" i="1"/>
  <c r="DN44" i="1"/>
  <c r="DA44" i="1"/>
  <c r="CN44" i="1"/>
  <c r="CA45" i="1"/>
  <c r="CA46" i="1"/>
  <c r="CA47" i="1"/>
  <c r="CA48" i="1"/>
  <c r="CA49" i="1"/>
  <c r="CA50" i="1"/>
  <c r="CA51" i="1"/>
  <c r="CA52" i="1"/>
  <c r="CA44" i="1"/>
  <c r="BT44" i="1"/>
  <c r="BQ44" i="1"/>
  <c r="BN45" i="1"/>
  <c r="BN46" i="1"/>
  <c r="BN47" i="1"/>
  <c r="BN48" i="1"/>
  <c r="BN49" i="1"/>
  <c r="BN50" i="1"/>
  <c r="BN51" i="1"/>
  <c r="BN52" i="1"/>
  <c r="BN44" i="1"/>
  <c r="BJ44" i="1"/>
  <c r="BD44" i="1"/>
  <c r="BA45" i="1"/>
  <c r="BA46" i="1"/>
  <c r="BA47" i="1"/>
  <c r="BA48" i="1"/>
  <c r="BA49" i="1"/>
  <c r="BA50" i="1"/>
  <c r="BA51" i="1"/>
  <c r="BA52" i="1"/>
  <c r="BA44" i="1"/>
  <c r="AW44" i="1"/>
  <c r="AT44" i="1"/>
  <c r="AQ44" i="1"/>
  <c r="AN45" i="1"/>
  <c r="AN46" i="1"/>
  <c r="AN47" i="1"/>
  <c r="AN48" i="1"/>
  <c r="AN49" i="1"/>
  <c r="AN51" i="1"/>
  <c r="AN52" i="1"/>
  <c r="AN44" i="1"/>
  <c r="AJ44" i="1"/>
  <c r="AD44" i="1"/>
  <c r="AA45" i="1"/>
  <c r="AA46" i="1"/>
  <c r="AA47" i="1"/>
  <c r="AA48" i="1"/>
  <c r="AA49" i="1"/>
  <c r="AA50" i="1"/>
  <c r="AA51" i="1"/>
  <c r="AA52" i="1"/>
  <c r="AA44" i="1"/>
  <c r="W44" i="1"/>
  <c r="Q44" i="1"/>
  <c r="N45" i="1"/>
  <c r="N46" i="1"/>
  <c r="N47" i="1"/>
  <c r="N48" i="1"/>
  <c r="N49" i="1"/>
  <c r="N50" i="1"/>
  <c r="N51" i="1"/>
  <c r="N52" i="1"/>
  <c r="N44" i="1"/>
  <c r="J44" i="1"/>
  <c r="G44" i="1"/>
  <c r="D44" i="1"/>
  <c r="AX75" i="3" l="1"/>
  <c r="J9" i="2" s="1"/>
  <c r="J24" i="2" s="1"/>
  <c r="AU75" i="3"/>
  <c r="G9" i="2" s="1"/>
  <c r="D32" i="2" s="1"/>
  <c r="AR75" i="3"/>
  <c r="D9" i="2" s="1"/>
  <c r="D24" i="2" s="1"/>
  <c r="AV45" i="3"/>
  <c r="AV46" i="3" s="1"/>
  <c r="AW44" i="3"/>
  <c r="AT44" i="3"/>
  <c r="AZ44" i="3"/>
  <c r="FV45" i="1"/>
  <c r="D8" i="2"/>
  <c r="D23" i="2" s="1"/>
  <c r="J8" i="2"/>
  <c r="J23" i="2" s="1"/>
  <c r="FS45" i="1"/>
  <c r="FT45" i="1" s="1"/>
  <c r="FY45" i="1"/>
  <c r="BA55" i="3"/>
  <c r="BA57" i="3"/>
  <c r="BA59" i="3"/>
  <c r="BA63" i="3"/>
  <c r="BA65" i="3"/>
  <c r="BA45" i="3"/>
  <c r="BA46" i="3"/>
  <c r="BA47" i="3"/>
  <c r="BA48" i="3"/>
  <c r="BA49" i="3"/>
  <c r="BA50" i="3"/>
  <c r="BA51" i="3"/>
  <c r="BA52" i="3"/>
  <c r="BA53" i="3"/>
  <c r="GA46" i="1"/>
  <c r="GA45" i="1"/>
  <c r="GA47" i="1"/>
  <c r="GA63" i="1"/>
  <c r="GA50" i="1"/>
  <c r="BA71" i="3"/>
  <c r="BA70" i="3"/>
  <c r="BA69" i="3"/>
  <c r="BA68" i="3"/>
  <c r="BA67" i="3"/>
  <c r="BA66" i="3"/>
  <c r="GA71" i="1"/>
  <c r="GA68" i="1"/>
  <c r="GA70" i="1"/>
  <c r="GA69" i="1"/>
  <c r="GA67" i="1"/>
  <c r="GA66" i="1"/>
  <c r="GA65" i="1"/>
  <c r="BA64" i="3"/>
  <c r="GA62" i="1"/>
  <c r="BA62" i="3"/>
  <c r="BA61" i="3"/>
  <c r="GA61" i="1"/>
  <c r="BA60" i="3"/>
  <c r="GA60" i="1"/>
  <c r="GA59" i="1"/>
  <c r="BA58" i="3"/>
  <c r="GA58" i="1"/>
  <c r="BA56" i="3"/>
  <c r="GA57" i="1"/>
  <c r="GA52" i="1"/>
  <c r="GA51" i="1"/>
  <c r="GA49" i="1"/>
  <c r="GA48" i="1"/>
  <c r="GA56" i="1"/>
  <c r="GA55" i="1"/>
  <c r="GA54" i="1"/>
  <c r="BA54" i="3"/>
  <c r="GA53" i="1"/>
  <c r="BA44" i="3"/>
  <c r="D33" i="2" l="1"/>
  <c r="AV47" i="3"/>
  <c r="AV48" i="3" s="1"/>
  <c r="FY46" i="1"/>
  <c r="FV46" i="1"/>
  <c r="BB44" i="3"/>
  <c r="FS46" i="1"/>
  <c r="BA75" i="3"/>
  <c r="AV49" i="3" l="1"/>
  <c r="AV50" i="3" s="1"/>
  <c r="AV51" i="3" s="1"/>
  <c r="AV52" i="3" s="1"/>
  <c r="AV53" i="3" s="1"/>
  <c r="AV54" i="3" s="1"/>
  <c r="AV55" i="3" s="1"/>
  <c r="AV56" i="3" s="1"/>
  <c r="AV57" i="3" s="1"/>
  <c r="AV58" i="3" s="1"/>
  <c r="AV59" i="3" s="1"/>
  <c r="AV60" i="3" s="1"/>
  <c r="AV61" i="3" s="1"/>
  <c r="AV62" i="3" s="1"/>
  <c r="AV63" i="3" s="1"/>
  <c r="AV64" i="3" s="1"/>
  <c r="AV65" i="3" s="1"/>
  <c r="AV66" i="3" s="1"/>
  <c r="AV67" i="3" s="1"/>
  <c r="AV68" i="3" s="1"/>
  <c r="AV69" i="3" s="1"/>
  <c r="AV70" i="3" s="1"/>
  <c r="AV71" i="3" s="1"/>
  <c r="AV72" i="3" s="1"/>
  <c r="FY47" i="1"/>
  <c r="FV47" i="1"/>
  <c r="FS47" i="1"/>
  <c r="AW72" i="3" l="1"/>
  <c r="FY48" i="1"/>
  <c r="FV48" i="1"/>
  <c r="FS48" i="1"/>
  <c r="GB46" i="1"/>
  <c r="GB58" i="1"/>
  <c r="GB49" i="1"/>
  <c r="GB65" i="1"/>
  <c r="GB69" i="1"/>
  <c r="GB55" i="1"/>
  <c r="GB45" i="1"/>
  <c r="GB67" i="1"/>
  <c r="GB61" i="1"/>
  <c r="GB57" i="1"/>
  <c r="GB53" i="1"/>
  <c r="GB47" i="1"/>
  <c r="GB71" i="1"/>
  <c r="GB63" i="1"/>
  <c r="GB48" i="1"/>
  <c r="GB51" i="1"/>
  <c r="GB50" i="1"/>
  <c r="GB70" i="1"/>
  <c r="GB68" i="1"/>
  <c r="GB66" i="1"/>
  <c r="GB62" i="1"/>
  <c r="GB59" i="1"/>
  <c r="GB56" i="1"/>
  <c r="GB54" i="1"/>
  <c r="GB52" i="1"/>
  <c r="GB60" i="1"/>
  <c r="FY49" i="1" l="1"/>
  <c r="FY50" i="1" s="1"/>
  <c r="FY51" i="1" s="1"/>
  <c r="FY52" i="1" s="1"/>
  <c r="FY53" i="1" s="1"/>
  <c r="FY54" i="1" s="1"/>
  <c r="FY55" i="1" s="1"/>
  <c r="FY56" i="1" s="1"/>
  <c r="FY57" i="1" s="1"/>
  <c r="FY58" i="1" s="1"/>
  <c r="FY59" i="1" s="1"/>
  <c r="FY60" i="1" s="1"/>
  <c r="FY61" i="1" s="1"/>
  <c r="FY62" i="1" s="1"/>
  <c r="FY63" i="1" s="1"/>
  <c r="FY64" i="1" s="1"/>
  <c r="FY65" i="1" s="1"/>
  <c r="FY66" i="1" s="1"/>
  <c r="FY67" i="1" s="1"/>
  <c r="FY68" i="1" s="1"/>
  <c r="FY69" i="1" s="1"/>
  <c r="FY70" i="1" s="1"/>
  <c r="FY71" i="1" s="1"/>
  <c r="FY72" i="1" s="1"/>
  <c r="FZ72" i="1" s="1"/>
  <c r="FS49" i="1"/>
  <c r="FS50" i="1" s="1"/>
  <c r="FS51" i="1" s="1"/>
  <c r="FS52" i="1" s="1"/>
  <c r="FS53" i="1" s="1"/>
  <c r="FS54" i="1" s="1"/>
  <c r="FS55" i="1" s="1"/>
  <c r="FS56" i="1" s="1"/>
  <c r="FS57" i="1" s="1"/>
  <c r="FS58" i="1" s="1"/>
  <c r="FS59" i="1" s="1"/>
  <c r="FS60" i="1" s="1"/>
  <c r="FS61" i="1" s="1"/>
  <c r="FS62" i="1" s="1"/>
  <c r="FS63" i="1" s="1"/>
  <c r="FS64" i="1" s="1"/>
  <c r="FS65" i="1" s="1"/>
  <c r="FS66" i="1" s="1"/>
  <c r="FS67" i="1" s="1"/>
  <c r="FS68" i="1" s="1"/>
  <c r="FS69" i="1" s="1"/>
  <c r="FS70" i="1" s="1"/>
  <c r="FS71" i="1" s="1"/>
  <c r="FS72" i="1" s="1"/>
  <c r="FS73" i="1" s="1"/>
  <c r="FS74" i="1" s="1"/>
  <c r="FT74" i="1" s="1"/>
  <c r="FV49" i="1"/>
  <c r="FV50" i="1" s="1"/>
  <c r="FV51" i="1" s="1"/>
  <c r="FV52" i="1" s="1"/>
  <c r="FV53" i="1" s="1"/>
  <c r="FV54" i="1" s="1"/>
  <c r="FV55" i="1" s="1"/>
  <c r="FV56" i="1" s="1"/>
  <c r="FV57" i="1" s="1"/>
  <c r="FV58" i="1" s="1"/>
  <c r="FV59" i="1" s="1"/>
  <c r="FV60" i="1" s="1"/>
  <c r="FV61" i="1" s="1"/>
  <c r="FV62" i="1" s="1"/>
  <c r="FV63" i="1" s="1"/>
  <c r="FW48" i="1"/>
  <c r="C23" i="2"/>
  <c r="F23" i="2"/>
  <c r="FY73" i="1" l="1"/>
  <c r="FS75" i="1"/>
  <c r="FT73" i="1"/>
  <c r="FT72" i="1"/>
  <c r="I23" i="2"/>
  <c r="EL48" i="1"/>
  <c r="EL50" i="1"/>
  <c r="EK58" i="1"/>
  <c r="EL58" i="1" s="1"/>
  <c r="EK59" i="1"/>
  <c r="EL59" i="1" s="1"/>
  <c r="EK60" i="1"/>
  <c r="EL60" i="1" s="1"/>
  <c r="EK61" i="1"/>
  <c r="EL61" i="1" s="1"/>
  <c r="EK62" i="1"/>
  <c r="EL62" i="1" s="1"/>
  <c r="EL65" i="1"/>
  <c r="EK67" i="1"/>
  <c r="EL67" i="1" s="1"/>
  <c r="EK68" i="1"/>
  <c r="EL68" i="1" s="1"/>
  <c r="EK69" i="1"/>
  <c r="EL69" i="1" s="1"/>
  <c r="EK70" i="1"/>
  <c r="EL70" i="1" s="1"/>
  <c r="EK71" i="1"/>
  <c r="EL71" i="1" s="1"/>
  <c r="EK44" i="1"/>
  <c r="EL44" i="1" s="1"/>
  <c r="EI45" i="1"/>
  <c r="EF45" i="1"/>
  <c r="EC45" i="1"/>
  <c r="DK45" i="1"/>
  <c r="DL45" i="1" s="1"/>
  <c r="DK46" i="1"/>
  <c r="DK47" i="1"/>
  <c r="DL47" i="1" s="1"/>
  <c r="DK48" i="1"/>
  <c r="DK49" i="1"/>
  <c r="DL49" i="1" s="1"/>
  <c r="DK50" i="1"/>
  <c r="DL50" i="1" s="1"/>
  <c r="DK51" i="1"/>
  <c r="DL51" i="1" s="1"/>
  <c r="DK52" i="1"/>
  <c r="DL52" i="1" s="1"/>
  <c r="DK53" i="1"/>
  <c r="DL53" i="1" s="1"/>
  <c r="DK54" i="1"/>
  <c r="DK55" i="1"/>
  <c r="DK56" i="1"/>
  <c r="DL56" i="1" s="1"/>
  <c r="DK57" i="1"/>
  <c r="DL57" i="1" s="1"/>
  <c r="DK58" i="1"/>
  <c r="DL58" i="1" s="1"/>
  <c r="DK59" i="1"/>
  <c r="DL59" i="1" s="1"/>
  <c r="DK60" i="1"/>
  <c r="DL60" i="1" s="1"/>
  <c r="DK61" i="1"/>
  <c r="DL61" i="1" s="1"/>
  <c r="DK62" i="1"/>
  <c r="DL62" i="1" s="1"/>
  <c r="DK63" i="1"/>
  <c r="DL63" i="1" s="1"/>
  <c r="DK64" i="1"/>
  <c r="DL64" i="1" s="1"/>
  <c r="DK65" i="1"/>
  <c r="DL65" i="1" s="1"/>
  <c r="DK66" i="1"/>
  <c r="DL66" i="1" s="1"/>
  <c r="DK67" i="1"/>
  <c r="DL67" i="1" s="1"/>
  <c r="DK68" i="1"/>
  <c r="DL68" i="1" s="1"/>
  <c r="DK69" i="1"/>
  <c r="DL69" i="1" s="1"/>
  <c r="DK70" i="1"/>
  <c r="DL70" i="1" s="1"/>
  <c r="DK71" i="1"/>
  <c r="DL71" i="1" s="1"/>
  <c r="DK44" i="1"/>
  <c r="DL44" i="1" s="1"/>
  <c r="DI45" i="1"/>
  <c r="DI46" i="1" s="1"/>
  <c r="DF45" i="1"/>
  <c r="DF46" i="1" s="1"/>
  <c r="DC45" i="1"/>
  <c r="DC46" i="1" s="1"/>
  <c r="CV45" i="1"/>
  <c r="FZ73" i="1" l="1"/>
  <c r="FY74" i="1"/>
  <c r="FZ74" i="1" s="1"/>
  <c r="EC46" i="1"/>
  <c r="EI46" i="1"/>
  <c r="EI47" i="1"/>
  <c r="EI48" i="1" s="1"/>
  <c r="EI49" i="1" s="1"/>
  <c r="EC47" i="1"/>
  <c r="EC48" i="1" s="1"/>
  <c r="EC49" i="1" s="1"/>
  <c r="DI47" i="1"/>
  <c r="DI48" i="1" s="1"/>
  <c r="DF47" i="1"/>
  <c r="DF48" i="1" s="1"/>
  <c r="DC47" i="1"/>
  <c r="DC48" i="1" s="1"/>
  <c r="EF46" i="1"/>
  <c r="FY75" i="1" l="1"/>
  <c r="DI49" i="1"/>
  <c r="DI50" i="1" s="1"/>
  <c r="DF49" i="1"/>
  <c r="DC49" i="1"/>
  <c r="DC50" i="1" s="1"/>
  <c r="EF47" i="1"/>
  <c r="EF48" i="1" s="1"/>
  <c r="EF49" i="1" s="1"/>
  <c r="EF50" i="1" s="1"/>
  <c r="DF50" i="1"/>
  <c r="EI50" i="1"/>
  <c r="EC50" i="1"/>
  <c r="DX71" i="1"/>
  <c r="CX71" i="1"/>
  <c r="CK71" i="1"/>
  <c r="BX71" i="1"/>
  <c r="BK71" i="1"/>
  <c r="BL71" i="1" s="1"/>
  <c r="AX71" i="1"/>
  <c r="AK71" i="1"/>
  <c r="X71" i="1"/>
  <c r="DI51" i="1" l="1"/>
  <c r="DF51" i="1"/>
  <c r="DC51" i="1"/>
  <c r="EI51" i="1"/>
  <c r="EF51" i="1"/>
  <c r="EC51" i="1"/>
  <c r="DI52" i="1" l="1"/>
  <c r="DF52" i="1"/>
  <c r="DC52" i="1"/>
  <c r="EI52" i="1"/>
  <c r="EF52" i="1"/>
  <c r="EC52" i="1"/>
  <c r="AK75" i="3"/>
  <c r="K75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44" i="3"/>
  <c r="AI45" i="3"/>
  <c r="AF45" i="3"/>
  <c r="AC45" i="3"/>
  <c r="X45" i="3"/>
  <c r="X46" i="3"/>
  <c r="X47" i="3"/>
  <c r="X48" i="3"/>
  <c r="X49" i="3"/>
  <c r="X50" i="3"/>
  <c r="X51" i="3"/>
  <c r="X52" i="3"/>
  <c r="Y52" i="3" s="1"/>
  <c r="X53" i="3"/>
  <c r="Y53" i="3" s="1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44" i="3"/>
  <c r="V45" i="3"/>
  <c r="V46" i="3" s="1"/>
  <c r="S45" i="3"/>
  <c r="P45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44" i="3"/>
  <c r="I45" i="3"/>
  <c r="F45" i="3"/>
  <c r="C45" i="3"/>
  <c r="BB61" i="3"/>
  <c r="BB62" i="3"/>
  <c r="BB63" i="3"/>
  <c r="BB64" i="3"/>
  <c r="BB65" i="3"/>
  <c r="BB66" i="3"/>
  <c r="BB67" i="3"/>
  <c r="BB68" i="3"/>
  <c r="BB69" i="3"/>
  <c r="BB70" i="3"/>
  <c r="BB71" i="3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Y58" i="1" s="1"/>
  <c r="DX59" i="1"/>
  <c r="DY59" i="1" s="1"/>
  <c r="DX60" i="1"/>
  <c r="DY60" i="1" s="1"/>
  <c r="DX61" i="1"/>
  <c r="DX62" i="1"/>
  <c r="DX63" i="1"/>
  <c r="DX64" i="1"/>
  <c r="DX65" i="1"/>
  <c r="DX66" i="1"/>
  <c r="DX67" i="1"/>
  <c r="DX68" i="1"/>
  <c r="DX69" i="1"/>
  <c r="DX70" i="1"/>
  <c r="DX44" i="1"/>
  <c r="DV45" i="1"/>
  <c r="DS45" i="1"/>
  <c r="DP45" i="1"/>
  <c r="DP46" i="1" s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44" i="1"/>
  <c r="CY44" i="1" s="1"/>
  <c r="CV46" i="1"/>
  <c r="CS45" i="1"/>
  <c r="CP45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5" i="1"/>
  <c r="CK66" i="1"/>
  <c r="CK67" i="1"/>
  <c r="CK68" i="1"/>
  <c r="CK69" i="1"/>
  <c r="CK70" i="1"/>
  <c r="CK44" i="1"/>
  <c r="CL44" i="1" s="1"/>
  <c r="CI45" i="1"/>
  <c r="CI46" i="1" s="1"/>
  <c r="CF45" i="1"/>
  <c r="CF46" i="1" s="1"/>
  <c r="CC45" i="1"/>
  <c r="CC46" i="1" s="1"/>
  <c r="BK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44" i="1"/>
  <c r="BV45" i="1"/>
  <c r="BS45" i="1"/>
  <c r="BP45" i="1"/>
  <c r="BS46" i="1" l="1"/>
  <c r="BS47" i="1" s="1"/>
  <c r="BS48" i="1" s="1"/>
  <c r="BP46" i="1"/>
  <c r="BP47" i="1" s="1"/>
  <c r="BP48" i="1" s="1"/>
  <c r="CV47" i="1"/>
  <c r="CV48" i="1" s="1"/>
  <c r="CI47" i="1"/>
  <c r="CI48" i="1" s="1"/>
  <c r="CF47" i="1"/>
  <c r="CF48" i="1" s="1"/>
  <c r="Y50" i="3"/>
  <c r="Y55" i="3"/>
  <c r="Y54" i="3"/>
  <c r="Y59" i="3"/>
  <c r="Y44" i="3"/>
  <c r="Y49" i="3"/>
  <c r="Y48" i="3"/>
  <c r="Y60" i="3"/>
  <c r="Y56" i="3"/>
  <c r="Y58" i="3"/>
  <c r="Y57" i="3"/>
  <c r="Y51" i="3"/>
  <c r="Y46" i="3"/>
  <c r="L60" i="3"/>
  <c r="L58" i="3"/>
  <c r="L54" i="3"/>
  <c r="L50" i="3"/>
  <c r="L56" i="3"/>
  <c r="L52" i="3"/>
  <c r="L48" i="3"/>
  <c r="L44" i="3"/>
  <c r="Y47" i="3"/>
  <c r="Y45" i="3"/>
  <c r="L46" i="3"/>
  <c r="AY45" i="3"/>
  <c r="AL44" i="3"/>
  <c r="AS45" i="3"/>
  <c r="BB59" i="3"/>
  <c r="AL59" i="3"/>
  <c r="BB57" i="3"/>
  <c r="AL57" i="3"/>
  <c r="BB55" i="3"/>
  <c r="AL55" i="3"/>
  <c r="BB53" i="3"/>
  <c r="AL53" i="3"/>
  <c r="BB51" i="3"/>
  <c r="AL51" i="3"/>
  <c r="BB49" i="3"/>
  <c r="AL49" i="3"/>
  <c r="BB47" i="3"/>
  <c r="AL47" i="3"/>
  <c r="BB45" i="3"/>
  <c r="AL45" i="3"/>
  <c r="AL71" i="3"/>
  <c r="AL69" i="3"/>
  <c r="AL67" i="3"/>
  <c r="AL65" i="3"/>
  <c r="AL63" i="3"/>
  <c r="AL61" i="3"/>
  <c r="BB60" i="3"/>
  <c r="AL60" i="3"/>
  <c r="BB58" i="3"/>
  <c r="AL58" i="3"/>
  <c r="BB56" i="3"/>
  <c r="AL56" i="3"/>
  <c r="BB54" i="3"/>
  <c r="AL54" i="3"/>
  <c r="BB52" i="3"/>
  <c r="AL52" i="3"/>
  <c r="BB50" i="3"/>
  <c r="AL50" i="3"/>
  <c r="BB48" i="3"/>
  <c r="AL48" i="3"/>
  <c r="BB46" i="3"/>
  <c r="AL46" i="3"/>
  <c r="AG45" i="3"/>
  <c r="AL70" i="3"/>
  <c r="AL68" i="3"/>
  <c r="AL66" i="3"/>
  <c r="AL64" i="3"/>
  <c r="AL62" i="3"/>
  <c r="W45" i="3"/>
  <c r="Y71" i="3"/>
  <c r="Y69" i="3"/>
  <c r="Y67" i="3"/>
  <c r="Y65" i="3"/>
  <c r="Y63" i="3"/>
  <c r="Y61" i="3"/>
  <c r="Y70" i="3"/>
  <c r="Y68" i="3"/>
  <c r="Y66" i="3"/>
  <c r="Y64" i="3"/>
  <c r="Y62" i="3"/>
  <c r="L59" i="3"/>
  <c r="L57" i="3"/>
  <c r="L55" i="3"/>
  <c r="L53" i="3"/>
  <c r="L51" i="3"/>
  <c r="L49" i="3"/>
  <c r="L47" i="3"/>
  <c r="L45" i="3"/>
  <c r="J45" i="3"/>
  <c r="L71" i="3"/>
  <c r="L69" i="3"/>
  <c r="L67" i="3"/>
  <c r="L65" i="3"/>
  <c r="L63" i="3"/>
  <c r="L61" i="3"/>
  <c r="L70" i="3"/>
  <c r="L68" i="3"/>
  <c r="L66" i="3"/>
  <c r="L64" i="3"/>
  <c r="L62" i="3"/>
  <c r="D45" i="3"/>
  <c r="DX75" i="1"/>
  <c r="DK75" i="1"/>
  <c r="CX75" i="1"/>
  <c r="BX75" i="1"/>
  <c r="BK75" i="1"/>
  <c r="AX75" i="1"/>
  <c r="AK75" i="1"/>
  <c r="X75" i="1"/>
  <c r="K75" i="1"/>
  <c r="DI53" i="1"/>
  <c r="DF53" i="1"/>
  <c r="DC53" i="1"/>
  <c r="EI53" i="1"/>
  <c r="EF53" i="1"/>
  <c r="EC53" i="1"/>
  <c r="AD45" i="3"/>
  <c r="AI46" i="3"/>
  <c r="AJ45" i="3"/>
  <c r="S46" i="3"/>
  <c r="T45" i="3"/>
  <c r="Q45" i="3"/>
  <c r="F46" i="3"/>
  <c r="G45" i="3"/>
  <c r="AF46" i="3"/>
  <c r="I46" i="3"/>
  <c r="BV46" i="1"/>
  <c r="DS46" i="1"/>
  <c r="DP47" i="1"/>
  <c r="DP48" i="1" s="1"/>
  <c r="DV46" i="1"/>
  <c r="CS46" i="1"/>
  <c r="CP46" i="1"/>
  <c r="CC47" i="1"/>
  <c r="CC48" i="1" s="1"/>
  <c r="V47" i="3"/>
  <c r="P46" i="3"/>
  <c r="AC46" i="3"/>
  <c r="C46" i="3"/>
  <c r="BK45" i="1"/>
  <c r="BK46" i="1"/>
  <c r="BK47" i="1"/>
  <c r="BK48" i="1"/>
  <c r="BL48" i="1" s="1"/>
  <c r="BK49" i="1"/>
  <c r="BK50" i="1"/>
  <c r="BK51" i="1"/>
  <c r="BK53" i="1"/>
  <c r="BL53" i="1" s="1"/>
  <c r="BK54" i="1"/>
  <c r="BL54" i="1" s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L68" i="1" s="1"/>
  <c r="BK69" i="1"/>
  <c r="BK70" i="1"/>
  <c r="BI45" i="1"/>
  <c r="BF45" i="1"/>
  <c r="BC45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44" i="1"/>
  <c r="AV45" i="1"/>
  <c r="AV46" i="1" s="1"/>
  <c r="AS45" i="1"/>
  <c r="AP45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44" i="1"/>
  <c r="AI45" i="1"/>
  <c r="AF45" i="1"/>
  <c r="AC45" i="1"/>
  <c r="DP49" i="1" l="1"/>
  <c r="DP50" i="1" s="1"/>
  <c r="DP51" i="1" s="1"/>
  <c r="DP52" i="1" s="1"/>
  <c r="DP53" i="1" s="1"/>
  <c r="DP54" i="1" s="1"/>
  <c r="DP55" i="1" s="1"/>
  <c r="DP56" i="1" s="1"/>
  <c r="DP57" i="1" s="1"/>
  <c r="DP58" i="1" s="1"/>
  <c r="DP59" i="1" s="1"/>
  <c r="DP60" i="1" s="1"/>
  <c r="DP61" i="1" s="1"/>
  <c r="DP62" i="1" s="1"/>
  <c r="CV49" i="1"/>
  <c r="CV50" i="1" s="1"/>
  <c r="CV51" i="1" s="1"/>
  <c r="CV52" i="1" s="1"/>
  <c r="CV53" i="1" s="1"/>
  <c r="CV54" i="1" s="1"/>
  <c r="CV55" i="1" s="1"/>
  <c r="CV56" i="1" s="1"/>
  <c r="CV57" i="1" s="1"/>
  <c r="CV58" i="1" s="1"/>
  <c r="CV59" i="1" s="1"/>
  <c r="CV60" i="1" s="1"/>
  <c r="CV61" i="1" s="1"/>
  <c r="CV62" i="1" s="1"/>
  <c r="CV63" i="1" s="1"/>
  <c r="CI49" i="1"/>
  <c r="CI50" i="1" s="1"/>
  <c r="CI51" i="1" s="1"/>
  <c r="CI52" i="1" s="1"/>
  <c r="CI53" i="1" s="1"/>
  <c r="CI54" i="1" s="1"/>
  <c r="CI55" i="1" s="1"/>
  <c r="CI56" i="1" s="1"/>
  <c r="CI57" i="1" s="1"/>
  <c r="CI58" i="1" s="1"/>
  <c r="CI59" i="1" s="1"/>
  <c r="CI60" i="1" s="1"/>
  <c r="CI61" i="1" s="1"/>
  <c r="CI62" i="1" s="1"/>
  <c r="CI63" i="1" s="1"/>
  <c r="CF49" i="1"/>
  <c r="CF50" i="1" s="1"/>
  <c r="CF51" i="1" s="1"/>
  <c r="CF52" i="1" s="1"/>
  <c r="CF53" i="1" s="1"/>
  <c r="CF54" i="1" s="1"/>
  <c r="CF55" i="1" s="1"/>
  <c r="CF56" i="1" s="1"/>
  <c r="CF57" i="1" s="1"/>
  <c r="CF58" i="1" s="1"/>
  <c r="CF59" i="1" s="1"/>
  <c r="CF60" i="1" s="1"/>
  <c r="CF61" i="1" s="1"/>
  <c r="CF62" i="1" s="1"/>
  <c r="CF63" i="1" s="1"/>
  <c r="CC49" i="1"/>
  <c r="CC50" i="1" s="1"/>
  <c r="CC51" i="1" s="1"/>
  <c r="CC52" i="1" s="1"/>
  <c r="CC53" i="1" s="1"/>
  <c r="CC54" i="1" s="1"/>
  <c r="CC55" i="1" s="1"/>
  <c r="CC56" i="1" s="1"/>
  <c r="CC57" i="1" s="1"/>
  <c r="CC58" i="1" s="1"/>
  <c r="CC59" i="1" s="1"/>
  <c r="CC60" i="1" s="1"/>
  <c r="CC61" i="1" s="1"/>
  <c r="CC62" i="1" s="1"/>
  <c r="BS49" i="1"/>
  <c r="BS50" i="1" s="1"/>
  <c r="BS51" i="1" s="1"/>
  <c r="BS52" i="1" s="1"/>
  <c r="BS53" i="1" s="1"/>
  <c r="BS54" i="1" s="1"/>
  <c r="BS55" i="1" s="1"/>
  <c r="BS56" i="1" s="1"/>
  <c r="BS57" i="1" s="1"/>
  <c r="BS58" i="1" s="1"/>
  <c r="BS59" i="1" s="1"/>
  <c r="BS60" i="1" s="1"/>
  <c r="BS61" i="1" s="1"/>
  <c r="BS62" i="1" s="1"/>
  <c r="BS63" i="1" s="1"/>
  <c r="BP49" i="1"/>
  <c r="BP50" i="1" s="1"/>
  <c r="BP51" i="1" s="1"/>
  <c r="BP52" i="1" s="1"/>
  <c r="BP53" i="1" s="1"/>
  <c r="BP54" i="1" s="1"/>
  <c r="BP55" i="1" s="1"/>
  <c r="BP56" i="1" s="1"/>
  <c r="BP57" i="1" s="1"/>
  <c r="BP58" i="1" s="1"/>
  <c r="BP59" i="1" s="1"/>
  <c r="BP60" i="1" s="1"/>
  <c r="BP61" i="1" s="1"/>
  <c r="BP62" i="1" s="1"/>
  <c r="BP63" i="1" s="1"/>
  <c r="DV47" i="1"/>
  <c r="DV48" i="1" s="1"/>
  <c r="DS47" i="1"/>
  <c r="DS48" i="1" s="1"/>
  <c r="CS47" i="1"/>
  <c r="CS48" i="1" s="1"/>
  <c r="CP47" i="1"/>
  <c r="CP48" i="1" s="1"/>
  <c r="BV47" i="1"/>
  <c r="BV48" i="1" s="1"/>
  <c r="AY46" i="3"/>
  <c r="AZ45" i="3"/>
  <c r="AT45" i="3"/>
  <c r="AS46" i="3"/>
  <c r="Q46" i="3"/>
  <c r="AW45" i="3"/>
  <c r="W46" i="3"/>
  <c r="J46" i="3"/>
  <c r="DI54" i="1"/>
  <c r="DF54" i="1"/>
  <c r="DC54" i="1"/>
  <c r="EI54" i="1"/>
  <c r="EF54" i="1"/>
  <c r="EC54" i="1"/>
  <c r="AG46" i="3"/>
  <c r="AI47" i="3"/>
  <c r="AJ46" i="3"/>
  <c r="AC47" i="3"/>
  <c r="AD46" i="3"/>
  <c r="V48" i="3"/>
  <c r="W47" i="3"/>
  <c r="S47" i="3"/>
  <c r="T46" i="3"/>
  <c r="F47" i="3"/>
  <c r="G46" i="3"/>
  <c r="C47" i="3"/>
  <c r="D46" i="3"/>
  <c r="AF47" i="3"/>
  <c r="P47" i="3"/>
  <c r="I47" i="3"/>
  <c r="BI46" i="1"/>
  <c r="BF46" i="1"/>
  <c r="BC46" i="1"/>
  <c r="AV47" i="1"/>
  <c r="AV48" i="1" s="1"/>
  <c r="AS46" i="1"/>
  <c r="AP46" i="1"/>
  <c r="AI46" i="1"/>
  <c r="AF46" i="1"/>
  <c r="AC46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44" i="1"/>
  <c r="V45" i="1"/>
  <c r="S45" i="1"/>
  <c r="DV49" i="1" l="1"/>
  <c r="DV50" i="1" s="1"/>
  <c r="DV51" i="1" s="1"/>
  <c r="DV52" i="1" s="1"/>
  <c r="DV53" i="1" s="1"/>
  <c r="DV54" i="1" s="1"/>
  <c r="DV55" i="1" s="1"/>
  <c r="DV56" i="1" s="1"/>
  <c r="DV57" i="1" s="1"/>
  <c r="DV58" i="1" s="1"/>
  <c r="DV59" i="1" s="1"/>
  <c r="DV60" i="1" s="1"/>
  <c r="DV61" i="1" s="1"/>
  <c r="DV62" i="1" s="1"/>
  <c r="DV63" i="1" s="1"/>
  <c r="DS49" i="1"/>
  <c r="DS50" i="1" s="1"/>
  <c r="DS51" i="1" s="1"/>
  <c r="DS52" i="1" s="1"/>
  <c r="DS53" i="1" s="1"/>
  <c r="DS54" i="1" s="1"/>
  <c r="DS55" i="1" s="1"/>
  <c r="DS56" i="1" s="1"/>
  <c r="DS57" i="1" s="1"/>
  <c r="DS58" i="1" s="1"/>
  <c r="DS59" i="1" s="1"/>
  <c r="DS60" i="1" s="1"/>
  <c r="DS61" i="1" s="1"/>
  <c r="DS62" i="1" s="1"/>
  <c r="DS63" i="1" s="1"/>
  <c r="CS49" i="1"/>
  <c r="CS50" i="1" s="1"/>
  <c r="CS51" i="1" s="1"/>
  <c r="CS52" i="1" s="1"/>
  <c r="CS53" i="1" s="1"/>
  <c r="CS54" i="1" s="1"/>
  <c r="CS55" i="1" s="1"/>
  <c r="CS56" i="1" s="1"/>
  <c r="CS57" i="1" s="1"/>
  <c r="CS58" i="1" s="1"/>
  <c r="CS59" i="1" s="1"/>
  <c r="CS60" i="1" s="1"/>
  <c r="CS61" i="1" s="1"/>
  <c r="CS62" i="1" s="1"/>
  <c r="CP49" i="1"/>
  <c r="CP50" i="1" s="1"/>
  <c r="CP51" i="1" s="1"/>
  <c r="CP52" i="1" s="1"/>
  <c r="CP53" i="1" s="1"/>
  <c r="CP54" i="1" s="1"/>
  <c r="CP55" i="1" s="1"/>
  <c r="CP56" i="1" s="1"/>
  <c r="CP57" i="1" s="1"/>
  <c r="CP58" i="1" s="1"/>
  <c r="CP59" i="1" s="1"/>
  <c r="CP60" i="1" s="1"/>
  <c r="CP61" i="1" s="1"/>
  <c r="CP62" i="1" s="1"/>
  <c r="BV49" i="1"/>
  <c r="BV50" i="1" s="1"/>
  <c r="BV51" i="1" s="1"/>
  <c r="BV52" i="1" s="1"/>
  <c r="BV53" i="1" s="1"/>
  <c r="BV54" i="1" s="1"/>
  <c r="BV55" i="1" s="1"/>
  <c r="BV56" i="1" s="1"/>
  <c r="BV57" i="1" s="1"/>
  <c r="BV58" i="1" s="1"/>
  <c r="BV59" i="1" s="1"/>
  <c r="BV60" i="1" s="1"/>
  <c r="BV61" i="1" s="1"/>
  <c r="BV62" i="1" s="1"/>
  <c r="BV63" i="1" s="1"/>
  <c r="AV49" i="1"/>
  <c r="AV50" i="1" s="1"/>
  <c r="AV51" i="1" s="1"/>
  <c r="AV52" i="1" s="1"/>
  <c r="AV53" i="1" s="1"/>
  <c r="AV54" i="1" s="1"/>
  <c r="AV55" i="1" s="1"/>
  <c r="AV56" i="1" s="1"/>
  <c r="AV57" i="1" s="1"/>
  <c r="AV58" i="1" s="1"/>
  <c r="AV59" i="1" s="1"/>
  <c r="AV60" i="1" s="1"/>
  <c r="AV61" i="1" s="1"/>
  <c r="AV62" i="1" s="1"/>
  <c r="BI47" i="1"/>
  <c r="BI48" i="1" s="1"/>
  <c r="BF47" i="1"/>
  <c r="BF48" i="1" s="1"/>
  <c r="BC47" i="1"/>
  <c r="BC48" i="1" s="1"/>
  <c r="AS47" i="1"/>
  <c r="AS48" i="1" s="1"/>
  <c r="AP47" i="1"/>
  <c r="AP48" i="1" s="1"/>
  <c r="AI47" i="1"/>
  <c r="AI48" i="1" s="1"/>
  <c r="AF47" i="1"/>
  <c r="AF48" i="1" s="1"/>
  <c r="AZ46" i="3"/>
  <c r="AT46" i="3"/>
  <c r="AC47" i="1"/>
  <c r="S46" i="1"/>
  <c r="V46" i="1"/>
  <c r="AW46" i="3"/>
  <c r="AS47" i="3"/>
  <c r="Q47" i="3"/>
  <c r="J47" i="3"/>
  <c r="AY47" i="3"/>
  <c r="AZ47" i="3" s="1"/>
  <c r="DP63" i="1"/>
  <c r="CV64" i="1"/>
  <c r="CS63" i="1"/>
  <c r="CP63" i="1"/>
  <c r="CI64" i="1"/>
  <c r="CC63" i="1"/>
  <c r="BS64" i="1"/>
  <c r="BP64" i="1"/>
  <c r="DI55" i="1"/>
  <c r="DF55" i="1"/>
  <c r="DC55" i="1"/>
  <c r="EI55" i="1"/>
  <c r="EF55" i="1"/>
  <c r="EC55" i="1"/>
  <c r="AG47" i="3"/>
  <c r="AI48" i="3"/>
  <c r="AJ47" i="3"/>
  <c r="AC48" i="3"/>
  <c r="AD47" i="3"/>
  <c r="V49" i="3"/>
  <c r="W48" i="3"/>
  <c r="S48" i="3"/>
  <c r="T47" i="3"/>
  <c r="G47" i="3"/>
  <c r="F48" i="3"/>
  <c r="C48" i="3"/>
  <c r="D47" i="3"/>
  <c r="AF48" i="3"/>
  <c r="P48" i="3"/>
  <c r="I48" i="3"/>
  <c r="P46" i="1"/>
  <c r="K45" i="1"/>
  <c r="K46" i="1"/>
  <c r="K47" i="1"/>
  <c r="L47" i="1" s="1"/>
  <c r="K48" i="1"/>
  <c r="L48" i="1" s="1"/>
  <c r="K49" i="1"/>
  <c r="K50" i="1"/>
  <c r="K51" i="1"/>
  <c r="L51" i="1" s="1"/>
  <c r="K52" i="1"/>
  <c r="K53" i="1"/>
  <c r="K54" i="1"/>
  <c r="K55" i="1"/>
  <c r="L55" i="1" s="1"/>
  <c r="K56" i="1"/>
  <c r="L56" i="1" s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61" i="1"/>
  <c r="DY62" i="1"/>
  <c r="DY63" i="1"/>
  <c r="DY64" i="1"/>
  <c r="DY65" i="1"/>
  <c r="DY66" i="1"/>
  <c r="DY67" i="1"/>
  <c r="DY68" i="1"/>
  <c r="DY69" i="1"/>
  <c r="DY70" i="1"/>
  <c r="DY71" i="1"/>
  <c r="DY44" i="1"/>
  <c r="DL46" i="1"/>
  <c r="DL48" i="1"/>
  <c r="DL54" i="1"/>
  <c r="DL55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5" i="1"/>
  <c r="CL66" i="1"/>
  <c r="CL67" i="1"/>
  <c r="CL68" i="1"/>
  <c r="CL69" i="1"/>
  <c r="CL70" i="1"/>
  <c r="CL71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44" i="1"/>
  <c r="BL45" i="1"/>
  <c r="BL46" i="1"/>
  <c r="BL47" i="1"/>
  <c r="BL49" i="1"/>
  <c r="BL51" i="1"/>
  <c r="BL52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9" i="1"/>
  <c r="BL70" i="1"/>
  <c r="BL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44" i="1"/>
  <c r="L60" i="1"/>
  <c r="BI49" i="1" l="1"/>
  <c r="BI50" i="1" s="1"/>
  <c r="BI51" i="1" s="1"/>
  <c r="BI52" i="1" s="1"/>
  <c r="BI53" i="1" s="1"/>
  <c r="BI54" i="1" s="1"/>
  <c r="BI55" i="1" s="1"/>
  <c r="BI56" i="1" s="1"/>
  <c r="BI57" i="1" s="1"/>
  <c r="BI58" i="1" s="1"/>
  <c r="BI59" i="1" s="1"/>
  <c r="BI60" i="1" s="1"/>
  <c r="BI61" i="1" s="1"/>
  <c r="BI62" i="1" s="1"/>
  <c r="BI63" i="1" s="1"/>
  <c r="BF49" i="1"/>
  <c r="BF50" i="1" s="1"/>
  <c r="BF51" i="1" s="1"/>
  <c r="BF52" i="1" s="1"/>
  <c r="BF53" i="1" s="1"/>
  <c r="BF54" i="1" s="1"/>
  <c r="BF55" i="1" s="1"/>
  <c r="BF56" i="1" s="1"/>
  <c r="BF57" i="1" s="1"/>
  <c r="BF58" i="1" s="1"/>
  <c r="BF59" i="1" s="1"/>
  <c r="BF60" i="1" s="1"/>
  <c r="BF61" i="1" s="1"/>
  <c r="BF62" i="1" s="1"/>
  <c r="BF63" i="1" s="1"/>
  <c r="BC49" i="1"/>
  <c r="BC50" i="1" s="1"/>
  <c r="BC51" i="1" s="1"/>
  <c r="BC52" i="1" s="1"/>
  <c r="BC53" i="1" s="1"/>
  <c r="BC54" i="1" s="1"/>
  <c r="BC55" i="1" s="1"/>
  <c r="BC56" i="1" s="1"/>
  <c r="BC57" i="1" s="1"/>
  <c r="BC58" i="1" s="1"/>
  <c r="BC59" i="1" s="1"/>
  <c r="BC60" i="1" s="1"/>
  <c r="BC61" i="1" s="1"/>
  <c r="BC62" i="1" s="1"/>
  <c r="BC63" i="1" s="1"/>
  <c r="AS49" i="1"/>
  <c r="AS50" i="1" s="1"/>
  <c r="AS51" i="1" s="1"/>
  <c r="AS52" i="1" s="1"/>
  <c r="AS53" i="1" s="1"/>
  <c r="AS54" i="1" s="1"/>
  <c r="AS55" i="1" s="1"/>
  <c r="AS56" i="1" s="1"/>
  <c r="AS57" i="1" s="1"/>
  <c r="AS58" i="1" s="1"/>
  <c r="AP49" i="1"/>
  <c r="AP50" i="1" s="1"/>
  <c r="AP51" i="1" s="1"/>
  <c r="AP52" i="1" s="1"/>
  <c r="AP53" i="1" s="1"/>
  <c r="AP54" i="1" s="1"/>
  <c r="AP55" i="1" s="1"/>
  <c r="AP56" i="1" s="1"/>
  <c r="AP57" i="1" s="1"/>
  <c r="AP58" i="1" s="1"/>
  <c r="AP59" i="1" s="1"/>
  <c r="AP60" i="1" s="1"/>
  <c r="AP61" i="1" s="1"/>
  <c r="AP62" i="1" s="1"/>
  <c r="AP63" i="1" s="1"/>
  <c r="AI49" i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I63" i="1" s="1"/>
  <c r="AF49" i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P47" i="1"/>
  <c r="P48" i="1" s="1"/>
  <c r="L58" i="1"/>
  <c r="L44" i="1"/>
  <c r="L54" i="1"/>
  <c r="L59" i="1"/>
  <c r="L57" i="1"/>
  <c r="L53" i="1"/>
  <c r="L52" i="1"/>
  <c r="L50" i="1"/>
  <c r="L49" i="1"/>
  <c r="L46" i="1"/>
  <c r="L45" i="1"/>
  <c r="AW47" i="3"/>
  <c r="AC48" i="1"/>
  <c r="S47" i="1"/>
  <c r="V47" i="1"/>
  <c r="AT47" i="3"/>
  <c r="AS48" i="3"/>
  <c r="Q48" i="3"/>
  <c r="J48" i="3"/>
  <c r="AY48" i="3"/>
  <c r="AW48" i="3"/>
  <c r="L70" i="1"/>
  <c r="L68" i="1"/>
  <c r="L66" i="1"/>
  <c r="L64" i="1"/>
  <c r="L62" i="1"/>
  <c r="L71" i="1"/>
  <c r="L69" i="1"/>
  <c r="L67" i="1"/>
  <c r="L65" i="1"/>
  <c r="L63" i="1"/>
  <c r="L61" i="1"/>
  <c r="DV64" i="1"/>
  <c r="DS64" i="1"/>
  <c r="DP64" i="1"/>
  <c r="CV65" i="1"/>
  <c r="CS64" i="1"/>
  <c r="CP64" i="1"/>
  <c r="CI65" i="1"/>
  <c r="CC64" i="1"/>
  <c r="BV64" i="1"/>
  <c r="BS65" i="1"/>
  <c r="BP65" i="1"/>
  <c r="AV63" i="1"/>
  <c r="DI56" i="1"/>
  <c r="DF56" i="1"/>
  <c r="DC56" i="1"/>
  <c r="EI56" i="1"/>
  <c r="EF56" i="1"/>
  <c r="EC56" i="1"/>
  <c r="AG48" i="3"/>
  <c r="AI49" i="3"/>
  <c r="AJ48" i="3"/>
  <c r="AC49" i="3"/>
  <c r="AD48" i="3"/>
  <c r="V50" i="3"/>
  <c r="W49" i="3"/>
  <c r="S49" i="3"/>
  <c r="T48" i="3"/>
  <c r="F49" i="3"/>
  <c r="G48" i="3"/>
  <c r="C49" i="3"/>
  <c r="D48" i="3"/>
  <c r="AF49" i="3"/>
  <c r="P49" i="3"/>
  <c r="I49" i="3"/>
  <c r="AS59" i="1" l="1"/>
  <c r="AS60" i="1" s="1"/>
  <c r="AS61" i="1" s="1"/>
  <c r="AS62" i="1" s="1"/>
  <c r="AS63" i="1" s="1"/>
  <c r="AS64" i="1" s="1"/>
  <c r="AT58" i="1"/>
  <c r="P49" i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AZ48" i="3"/>
  <c r="DT45" i="1"/>
  <c r="DQ45" i="1"/>
  <c r="DW45" i="1"/>
  <c r="EG45" i="1"/>
  <c r="EJ45" i="1"/>
  <c r="AC49" i="1"/>
  <c r="S48" i="1"/>
  <c r="V48" i="1"/>
  <c r="AT48" i="3"/>
  <c r="AS49" i="3"/>
  <c r="Q49" i="3"/>
  <c r="J49" i="3"/>
  <c r="AY49" i="3"/>
  <c r="AZ49" i="3" s="1"/>
  <c r="AW49" i="3"/>
  <c r="DV65" i="1"/>
  <c r="DS65" i="1"/>
  <c r="DP65" i="1"/>
  <c r="CV66" i="1"/>
  <c r="CS65" i="1"/>
  <c r="CP65" i="1"/>
  <c r="CI66" i="1"/>
  <c r="CC65" i="1"/>
  <c r="BV65" i="1"/>
  <c r="BS66" i="1"/>
  <c r="BP66" i="1"/>
  <c r="BI64" i="1"/>
  <c r="BF64" i="1"/>
  <c r="BC64" i="1"/>
  <c r="AV64" i="1"/>
  <c r="AP64" i="1"/>
  <c r="AI64" i="1"/>
  <c r="AF64" i="1"/>
  <c r="ED45" i="1"/>
  <c r="DI57" i="1"/>
  <c r="DF57" i="1"/>
  <c r="DC57" i="1"/>
  <c r="EI57" i="1"/>
  <c r="EF57" i="1"/>
  <c r="EC57" i="1"/>
  <c r="AG49" i="3"/>
  <c r="AI50" i="3"/>
  <c r="AJ49" i="3"/>
  <c r="AC50" i="3"/>
  <c r="AD49" i="3"/>
  <c r="V51" i="3"/>
  <c r="W50" i="3"/>
  <c r="S50" i="3"/>
  <c r="T49" i="3"/>
  <c r="F50" i="3"/>
  <c r="G49" i="3"/>
  <c r="C50" i="3"/>
  <c r="D49" i="3"/>
  <c r="AF50" i="3"/>
  <c r="P50" i="3"/>
  <c r="I50" i="3"/>
  <c r="AY50" i="3" l="1"/>
  <c r="DJ45" i="1"/>
  <c r="AC50" i="1"/>
  <c r="S49" i="1"/>
  <c r="V49" i="1"/>
  <c r="AT49" i="3"/>
  <c r="AS50" i="3"/>
  <c r="Q50" i="3"/>
  <c r="J50" i="3"/>
  <c r="AW50" i="3"/>
  <c r="DT46" i="1"/>
  <c r="DQ46" i="1"/>
  <c r="DG45" i="1"/>
  <c r="DD45" i="1"/>
  <c r="DV66" i="1"/>
  <c r="DS66" i="1"/>
  <c r="DP66" i="1"/>
  <c r="CV67" i="1"/>
  <c r="CS66" i="1"/>
  <c r="CP66" i="1"/>
  <c r="CI67" i="1"/>
  <c r="CC66" i="1"/>
  <c r="BV66" i="1"/>
  <c r="BS67" i="1"/>
  <c r="BP67" i="1"/>
  <c r="BI65" i="1"/>
  <c r="BF65" i="1"/>
  <c r="BC65" i="1"/>
  <c r="AV65" i="1"/>
  <c r="AS65" i="1"/>
  <c r="AP65" i="1"/>
  <c r="AI65" i="1"/>
  <c r="AF65" i="1"/>
  <c r="P64" i="1"/>
  <c r="EJ46" i="1"/>
  <c r="EG46" i="1"/>
  <c r="ED46" i="1"/>
  <c r="DI58" i="1"/>
  <c r="DI59" i="1" s="1"/>
  <c r="DI60" i="1" s="1"/>
  <c r="DI61" i="1" s="1"/>
  <c r="DF58" i="1"/>
  <c r="DF59" i="1" s="1"/>
  <c r="DF60" i="1" s="1"/>
  <c r="DF61" i="1" s="1"/>
  <c r="DC58" i="1"/>
  <c r="DC59" i="1" s="1"/>
  <c r="DC60" i="1" s="1"/>
  <c r="DC61" i="1" s="1"/>
  <c r="EI58" i="1"/>
  <c r="EI59" i="1" s="1"/>
  <c r="EI60" i="1" s="1"/>
  <c r="EI61" i="1" s="1"/>
  <c r="EF58" i="1"/>
  <c r="EF59" i="1" s="1"/>
  <c r="EF60" i="1" s="1"/>
  <c r="EF61" i="1" s="1"/>
  <c r="EC58" i="1"/>
  <c r="DW46" i="1"/>
  <c r="AG50" i="3"/>
  <c r="AI51" i="3"/>
  <c r="AJ50" i="3"/>
  <c r="AC51" i="3"/>
  <c r="AD50" i="3"/>
  <c r="V52" i="3"/>
  <c r="W51" i="3"/>
  <c r="S51" i="3"/>
  <c r="T50" i="3"/>
  <c r="F51" i="3"/>
  <c r="G50" i="3"/>
  <c r="C51" i="3"/>
  <c r="D50" i="3"/>
  <c r="AF51" i="3"/>
  <c r="P51" i="3"/>
  <c r="I51" i="3"/>
  <c r="AZ50" i="3" l="1"/>
  <c r="AQ45" i="1"/>
  <c r="AW45" i="1"/>
  <c r="BG45" i="1"/>
  <c r="BQ45" i="1"/>
  <c r="BW45" i="1"/>
  <c r="CG45" i="1"/>
  <c r="CQ45" i="1"/>
  <c r="CW45" i="1"/>
  <c r="AD45" i="1"/>
  <c r="AT45" i="1"/>
  <c r="BD45" i="1"/>
  <c r="BJ45" i="1"/>
  <c r="BT45" i="1"/>
  <c r="CD45" i="1"/>
  <c r="CJ45" i="1"/>
  <c r="CT45" i="1"/>
  <c r="EC59" i="1"/>
  <c r="AC51" i="1"/>
  <c r="S50" i="1"/>
  <c r="V50" i="1"/>
  <c r="AT50" i="3"/>
  <c r="AS51" i="3"/>
  <c r="Q51" i="3"/>
  <c r="J51" i="3"/>
  <c r="AY51" i="3"/>
  <c r="AZ51" i="3" s="1"/>
  <c r="AW51" i="3"/>
  <c r="DT47" i="1"/>
  <c r="DQ47" i="1"/>
  <c r="EI62" i="1"/>
  <c r="EF62" i="1"/>
  <c r="DV67" i="1"/>
  <c r="DS67" i="1"/>
  <c r="DP67" i="1"/>
  <c r="DI62" i="1"/>
  <c r="DF62" i="1"/>
  <c r="DC62" i="1"/>
  <c r="CV68" i="1"/>
  <c r="CS67" i="1"/>
  <c r="CP67" i="1"/>
  <c r="CI68" i="1"/>
  <c r="CC67" i="1"/>
  <c r="BV67" i="1"/>
  <c r="BS68" i="1"/>
  <c r="BP68" i="1"/>
  <c r="BI66" i="1"/>
  <c r="BF66" i="1"/>
  <c r="BC66" i="1"/>
  <c r="AV66" i="1"/>
  <c r="AS66" i="1"/>
  <c r="AP66" i="1"/>
  <c r="AI66" i="1"/>
  <c r="AF66" i="1"/>
  <c r="P65" i="1"/>
  <c r="DJ46" i="1"/>
  <c r="DG46" i="1"/>
  <c r="DD46" i="1"/>
  <c r="EJ47" i="1"/>
  <c r="EG47" i="1"/>
  <c r="ED47" i="1"/>
  <c r="DW47" i="1"/>
  <c r="AJ45" i="1"/>
  <c r="AG45" i="1"/>
  <c r="AG51" i="3"/>
  <c r="AI52" i="3"/>
  <c r="AJ51" i="3"/>
  <c r="AC52" i="3"/>
  <c r="AD51" i="3"/>
  <c r="V53" i="3"/>
  <c r="W52" i="3"/>
  <c r="S52" i="3"/>
  <c r="T51" i="3"/>
  <c r="F52" i="3"/>
  <c r="G51" i="3"/>
  <c r="C52" i="3"/>
  <c r="D51" i="3"/>
  <c r="AF52" i="3"/>
  <c r="P52" i="3"/>
  <c r="I52" i="3"/>
  <c r="DG47" i="1" l="1"/>
  <c r="DJ47" i="1"/>
  <c r="AY52" i="3"/>
  <c r="AZ52" i="3" s="1"/>
  <c r="T45" i="1"/>
  <c r="W45" i="1"/>
  <c r="EC60" i="1"/>
  <c r="AC52" i="1"/>
  <c r="S51" i="1"/>
  <c r="V51" i="1"/>
  <c r="AT51" i="3"/>
  <c r="AS52" i="3"/>
  <c r="Q52" i="3"/>
  <c r="J52" i="3"/>
  <c r="DG48" i="1"/>
  <c r="DT48" i="1"/>
  <c r="DQ48" i="1"/>
  <c r="CW46" i="1"/>
  <c r="CT46" i="1"/>
  <c r="CQ46" i="1"/>
  <c r="CJ46" i="1"/>
  <c r="CG46" i="1"/>
  <c r="CD46" i="1"/>
  <c r="BW46" i="1"/>
  <c r="BT46" i="1"/>
  <c r="BQ46" i="1"/>
  <c r="BJ46" i="1"/>
  <c r="BG46" i="1"/>
  <c r="BD46" i="1"/>
  <c r="AW46" i="1"/>
  <c r="AT46" i="1"/>
  <c r="AQ46" i="1"/>
  <c r="AD46" i="1"/>
  <c r="Q45" i="1"/>
  <c r="EI63" i="1"/>
  <c r="EF63" i="1"/>
  <c r="DV68" i="1"/>
  <c r="DS68" i="1"/>
  <c r="DP68" i="1"/>
  <c r="DI63" i="1"/>
  <c r="DF63" i="1"/>
  <c r="DC63" i="1"/>
  <c r="CV69" i="1"/>
  <c r="CS68" i="1"/>
  <c r="CP68" i="1"/>
  <c r="CI69" i="1"/>
  <c r="CC68" i="1"/>
  <c r="BV68" i="1"/>
  <c r="BS69" i="1"/>
  <c r="BP69" i="1"/>
  <c r="BI67" i="1"/>
  <c r="BF67" i="1"/>
  <c r="BC67" i="1"/>
  <c r="AV67" i="1"/>
  <c r="AS67" i="1"/>
  <c r="AP67" i="1"/>
  <c r="AP68" i="1" s="1"/>
  <c r="AI67" i="1"/>
  <c r="AF67" i="1"/>
  <c r="P66" i="1"/>
  <c r="DD47" i="1"/>
  <c r="EJ48" i="1"/>
  <c r="EG48" i="1"/>
  <c r="ED48" i="1"/>
  <c r="DW48" i="1"/>
  <c r="AJ46" i="1"/>
  <c r="AG46" i="1"/>
  <c r="AG52" i="3"/>
  <c r="AI53" i="3"/>
  <c r="AJ52" i="3"/>
  <c r="AC53" i="3"/>
  <c r="AD52" i="3"/>
  <c r="V54" i="3"/>
  <c r="W54" i="3" s="1"/>
  <c r="W53" i="3"/>
  <c r="S53" i="3"/>
  <c r="T52" i="3"/>
  <c r="F53" i="3"/>
  <c r="G52" i="3"/>
  <c r="C53" i="3"/>
  <c r="D52" i="3"/>
  <c r="AF53" i="3"/>
  <c r="P53" i="3"/>
  <c r="I53" i="3"/>
  <c r="I45" i="1"/>
  <c r="F45" i="1"/>
  <c r="DJ48" i="1" l="1"/>
  <c r="DG49" i="1"/>
  <c r="EC61" i="1"/>
  <c r="AC53" i="1"/>
  <c r="S52" i="1"/>
  <c r="V52" i="1"/>
  <c r="AW52" i="3"/>
  <c r="AT52" i="3"/>
  <c r="AS53" i="3"/>
  <c r="Q53" i="3"/>
  <c r="J53" i="3"/>
  <c r="AY53" i="3"/>
  <c r="AW53" i="3"/>
  <c r="D45" i="1"/>
  <c r="I46" i="1"/>
  <c r="F46" i="1"/>
  <c r="DT49" i="1"/>
  <c r="DQ49" i="1"/>
  <c r="CW47" i="1"/>
  <c r="CT47" i="1"/>
  <c r="CQ47" i="1"/>
  <c r="CJ47" i="1"/>
  <c r="CG47" i="1"/>
  <c r="CD47" i="1"/>
  <c r="BW47" i="1"/>
  <c r="BT47" i="1"/>
  <c r="BQ47" i="1"/>
  <c r="BJ47" i="1"/>
  <c r="BG47" i="1"/>
  <c r="BD47" i="1"/>
  <c r="AW47" i="1"/>
  <c r="AT47" i="1"/>
  <c r="AQ47" i="1"/>
  <c r="AD47" i="1"/>
  <c r="W46" i="1"/>
  <c r="T46" i="1"/>
  <c r="Q46" i="1"/>
  <c r="J45" i="1"/>
  <c r="FZ45" i="1"/>
  <c r="G45" i="1"/>
  <c r="FW45" i="1"/>
  <c r="EI64" i="1"/>
  <c r="EF64" i="1"/>
  <c r="DV69" i="1"/>
  <c r="DS69" i="1"/>
  <c r="DP69" i="1"/>
  <c r="DI64" i="1"/>
  <c r="DF64" i="1"/>
  <c r="DC64" i="1"/>
  <c r="CV70" i="1"/>
  <c r="CS69" i="1"/>
  <c r="CP69" i="1"/>
  <c r="CI70" i="1"/>
  <c r="CC69" i="1"/>
  <c r="BV69" i="1"/>
  <c r="BS70" i="1"/>
  <c r="BP70" i="1"/>
  <c r="BI68" i="1"/>
  <c r="BF68" i="1"/>
  <c r="BC68" i="1"/>
  <c r="AV68" i="1"/>
  <c r="AS68" i="1"/>
  <c r="AI68" i="1"/>
  <c r="AF68" i="1"/>
  <c r="P67" i="1"/>
  <c r="DJ49" i="1"/>
  <c r="DD48" i="1"/>
  <c r="EJ49" i="1"/>
  <c r="EG49" i="1"/>
  <c r="ED49" i="1"/>
  <c r="DW49" i="1"/>
  <c r="AJ47" i="1"/>
  <c r="AG47" i="1"/>
  <c r="AG53" i="3"/>
  <c r="AI54" i="3"/>
  <c r="AJ54" i="3" s="1"/>
  <c r="AJ53" i="3"/>
  <c r="AC54" i="3"/>
  <c r="AD54" i="3" s="1"/>
  <c r="AD53" i="3"/>
  <c r="V55" i="3"/>
  <c r="S54" i="3"/>
  <c r="T53" i="3"/>
  <c r="F54" i="3"/>
  <c r="G53" i="3"/>
  <c r="C54" i="3"/>
  <c r="D53" i="3"/>
  <c r="AF54" i="3"/>
  <c r="P54" i="3"/>
  <c r="I54" i="3"/>
  <c r="AZ53" i="3" l="1"/>
  <c r="DG50" i="1"/>
  <c r="AT53" i="3"/>
  <c r="EC62" i="1"/>
  <c r="AC54" i="1"/>
  <c r="S53" i="1"/>
  <c r="V53" i="1"/>
  <c r="AY54" i="3"/>
  <c r="AG54" i="3"/>
  <c r="V56" i="3"/>
  <c r="W55" i="3"/>
  <c r="S55" i="3"/>
  <c r="T54" i="3"/>
  <c r="Q54" i="3"/>
  <c r="J54" i="3"/>
  <c r="G54" i="3"/>
  <c r="D54" i="3"/>
  <c r="D46" i="1"/>
  <c r="FT46" i="1"/>
  <c r="F47" i="1"/>
  <c r="I47" i="1"/>
  <c r="DT50" i="1"/>
  <c r="DQ50" i="1"/>
  <c r="CW48" i="1"/>
  <c r="CT48" i="1"/>
  <c r="CQ48" i="1"/>
  <c r="CJ48" i="1"/>
  <c r="CG48" i="1"/>
  <c r="CD48" i="1"/>
  <c r="BW48" i="1"/>
  <c r="BT48" i="1"/>
  <c r="BQ48" i="1"/>
  <c r="BJ48" i="1"/>
  <c r="BG48" i="1"/>
  <c r="BD48" i="1"/>
  <c r="AW48" i="1"/>
  <c r="AT48" i="1"/>
  <c r="AQ48" i="1"/>
  <c r="AD48" i="1"/>
  <c r="W47" i="1"/>
  <c r="T47" i="1"/>
  <c r="Q48" i="1"/>
  <c r="Q47" i="1"/>
  <c r="J46" i="1"/>
  <c r="FZ46" i="1"/>
  <c r="G46" i="1"/>
  <c r="EI65" i="1"/>
  <c r="EF65" i="1"/>
  <c r="DV70" i="1"/>
  <c r="DS70" i="1"/>
  <c r="DP70" i="1"/>
  <c r="DI65" i="1"/>
  <c r="DF65" i="1"/>
  <c r="DC65" i="1"/>
  <c r="CV71" i="1"/>
  <c r="CS70" i="1"/>
  <c r="CP70" i="1"/>
  <c r="CI71" i="1"/>
  <c r="CC70" i="1"/>
  <c r="BV70" i="1"/>
  <c r="BS71" i="1"/>
  <c r="BS72" i="1" s="1"/>
  <c r="BP71" i="1"/>
  <c r="BP72" i="1" s="1"/>
  <c r="BI69" i="1"/>
  <c r="BF69" i="1"/>
  <c r="BC69" i="1"/>
  <c r="AV69" i="1"/>
  <c r="AS69" i="1"/>
  <c r="AP69" i="1"/>
  <c r="AI69" i="1"/>
  <c r="AF69" i="1"/>
  <c r="P68" i="1"/>
  <c r="DJ50" i="1"/>
  <c r="DD49" i="1"/>
  <c r="EJ50" i="1"/>
  <c r="EG50" i="1"/>
  <c r="ED50" i="1"/>
  <c r="DW50" i="1"/>
  <c r="AJ48" i="1"/>
  <c r="AG48" i="1"/>
  <c r="AS54" i="3"/>
  <c r="AI55" i="3"/>
  <c r="AJ55" i="3" s="1"/>
  <c r="AC55" i="3"/>
  <c r="F55" i="3"/>
  <c r="C55" i="3"/>
  <c r="AF55" i="3"/>
  <c r="P55" i="3"/>
  <c r="I55" i="3"/>
  <c r="CV72" i="1" l="1"/>
  <c r="CW72" i="1" s="1"/>
  <c r="CI72" i="1"/>
  <c r="CJ72" i="1" s="1"/>
  <c r="BT72" i="1"/>
  <c r="BS73" i="1"/>
  <c r="BS74" i="1" s="1"/>
  <c r="BT74" i="1" s="1"/>
  <c r="BP73" i="1"/>
  <c r="BP74" i="1" s="1"/>
  <c r="BQ74" i="1" s="1"/>
  <c r="BQ72" i="1"/>
  <c r="EC63" i="1"/>
  <c r="AZ54" i="3"/>
  <c r="AC55" i="1"/>
  <c r="S54" i="1"/>
  <c r="V54" i="1"/>
  <c r="AG55" i="3"/>
  <c r="AC56" i="3"/>
  <c r="AD55" i="3"/>
  <c r="V57" i="3"/>
  <c r="W56" i="3"/>
  <c r="S56" i="3"/>
  <c r="T55" i="3"/>
  <c r="Q55" i="3"/>
  <c r="AW54" i="3"/>
  <c r="AT54" i="3"/>
  <c r="J55" i="3"/>
  <c r="G55" i="3"/>
  <c r="D55" i="3"/>
  <c r="FW46" i="1"/>
  <c r="I48" i="1"/>
  <c r="F48" i="1"/>
  <c r="FT47" i="1"/>
  <c r="D47" i="1"/>
  <c r="DT51" i="1"/>
  <c r="DQ51" i="1"/>
  <c r="CW49" i="1"/>
  <c r="CT49" i="1"/>
  <c r="CQ49" i="1"/>
  <c r="CJ49" i="1"/>
  <c r="CG49" i="1"/>
  <c r="CD49" i="1"/>
  <c r="BW49" i="1"/>
  <c r="BT49" i="1"/>
  <c r="BQ49" i="1"/>
  <c r="BJ49" i="1"/>
  <c r="BG49" i="1"/>
  <c r="BD49" i="1"/>
  <c r="AW49" i="1"/>
  <c r="AT49" i="1"/>
  <c r="AQ49" i="1"/>
  <c r="AD49" i="1"/>
  <c r="W48" i="1"/>
  <c r="T48" i="1"/>
  <c r="Q49" i="1"/>
  <c r="J47" i="1"/>
  <c r="G47" i="1"/>
  <c r="FW47" i="1"/>
  <c r="EI66" i="1"/>
  <c r="EF66" i="1"/>
  <c r="DV71" i="1"/>
  <c r="DS71" i="1"/>
  <c r="DP71" i="1"/>
  <c r="DI66" i="1"/>
  <c r="DF66" i="1"/>
  <c r="DC66" i="1"/>
  <c r="CS71" i="1"/>
  <c r="CP71" i="1"/>
  <c r="CC71" i="1"/>
  <c r="BV71" i="1"/>
  <c r="BV72" i="1" s="1"/>
  <c r="BI70" i="1"/>
  <c r="BF70" i="1"/>
  <c r="BC70" i="1"/>
  <c r="AV70" i="1"/>
  <c r="AS70" i="1"/>
  <c r="AP70" i="1"/>
  <c r="AI70" i="1"/>
  <c r="AF70" i="1"/>
  <c r="P69" i="1"/>
  <c r="DJ51" i="1"/>
  <c r="DD50" i="1"/>
  <c r="EJ51" i="1"/>
  <c r="EG51" i="1"/>
  <c r="ED51" i="1"/>
  <c r="DW51" i="1"/>
  <c r="AJ49" i="1"/>
  <c r="AG49" i="1"/>
  <c r="AY55" i="3"/>
  <c r="F56" i="3"/>
  <c r="C56" i="3"/>
  <c r="AS55" i="3"/>
  <c r="AI56" i="3"/>
  <c r="AJ56" i="3" s="1"/>
  <c r="AF56" i="3"/>
  <c r="P56" i="3"/>
  <c r="I56" i="3"/>
  <c r="CI73" i="1" l="1"/>
  <c r="CI74" i="1" s="1"/>
  <c r="CJ74" i="1" s="1"/>
  <c r="CV73" i="1"/>
  <c r="DV72" i="1"/>
  <c r="DW72" i="1" s="1"/>
  <c r="DS72" i="1"/>
  <c r="DS73" i="1" s="1"/>
  <c r="DS74" i="1" s="1"/>
  <c r="DT74" i="1" s="1"/>
  <c r="DP72" i="1"/>
  <c r="DQ72" i="1" s="1"/>
  <c r="CS72" i="1"/>
  <c r="CT72" i="1" s="1"/>
  <c r="CP72" i="1"/>
  <c r="CP73" i="1" s="1"/>
  <c r="CP74" i="1" s="1"/>
  <c r="CQ74" i="1" s="1"/>
  <c r="CC72" i="1"/>
  <c r="CC73" i="1" s="1"/>
  <c r="CC74" i="1" s="1"/>
  <c r="CD74" i="1" s="1"/>
  <c r="BW72" i="1"/>
  <c r="BV73" i="1"/>
  <c r="BV74" i="1" s="1"/>
  <c r="BW74" i="1" s="1"/>
  <c r="BT73" i="1"/>
  <c r="BQ73" i="1"/>
  <c r="DG51" i="1"/>
  <c r="EC64" i="1"/>
  <c r="AC56" i="1"/>
  <c r="S55" i="1"/>
  <c r="V55" i="1"/>
  <c r="AZ55" i="3"/>
  <c r="AG56" i="3"/>
  <c r="AC57" i="3"/>
  <c r="AD56" i="3"/>
  <c r="V58" i="3"/>
  <c r="W57" i="3"/>
  <c r="S57" i="3"/>
  <c r="T56" i="3"/>
  <c r="Q56" i="3"/>
  <c r="AW55" i="3"/>
  <c r="AT55" i="3"/>
  <c r="J56" i="3"/>
  <c r="G56" i="3"/>
  <c r="D56" i="3"/>
  <c r="FZ47" i="1"/>
  <c r="D48" i="1"/>
  <c r="FT48" i="1"/>
  <c r="F49" i="1"/>
  <c r="I49" i="1"/>
  <c r="DT52" i="1"/>
  <c r="DQ52" i="1"/>
  <c r="CW50" i="1"/>
  <c r="CT50" i="1"/>
  <c r="CQ50" i="1"/>
  <c r="CJ50" i="1"/>
  <c r="CG50" i="1"/>
  <c r="CD50" i="1"/>
  <c r="BW50" i="1"/>
  <c r="BT50" i="1"/>
  <c r="BQ50" i="1"/>
  <c r="BJ50" i="1"/>
  <c r="BG50" i="1"/>
  <c r="BD50" i="1"/>
  <c r="AW50" i="1"/>
  <c r="AT50" i="1"/>
  <c r="AQ50" i="1"/>
  <c r="AD50" i="1"/>
  <c r="W49" i="1"/>
  <c r="T49" i="1"/>
  <c r="Q50" i="1"/>
  <c r="J48" i="1"/>
  <c r="FZ48" i="1"/>
  <c r="G48" i="1"/>
  <c r="EI67" i="1"/>
  <c r="EF67" i="1"/>
  <c r="DI67" i="1"/>
  <c r="DF67" i="1"/>
  <c r="DC67" i="1"/>
  <c r="BI71" i="1"/>
  <c r="BF71" i="1"/>
  <c r="BC71" i="1"/>
  <c r="AV71" i="1"/>
  <c r="AS71" i="1"/>
  <c r="AP71" i="1"/>
  <c r="AI71" i="1"/>
  <c r="AF71" i="1"/>
  <c r="P70" i="1"/>
  <c r="DJ52" i="1"/>
  <c r="DG52" i="1"/>
  <c r="DD51" i="1"/>
  <c r="EJ52" i="1"/>
  <c r="EG52" i="1"/>
  <c r="ED52" i="1"/>
  <c r="DW52" i="1"/>
  <c r="AJ50" i="1"/>
  <c r="AG50" i="1"/>
  <c r="AY56" i="3"/>
  <c r="F57" i="3"/>
  <c r="C57" i="3"/>
  <c r="AS56" i="3"/>
  <c r="AI57" i="3"/>
  <c r="AJ57" i="3" s="1"/>
  <c r="AF57" i="3"/>
  <c r="P57" i="3"/>
  <c r="I57" i="3"/>
  <c r="CW73" i="1" l="1"/>
  <c r="CV74" i="1"/>
  <c r="CW74" i="1" s="1"/>
  <c r="CS73" i="1"/>
  <c r="CS74" i="1" s="1"/>
  <c r="CT74" i="1" s="1"/>
  <c r="DP73" i="1"/>
  <c r="DP74" i="1" s="1"/>
  <c r="DQ74" i="1" s="1"/>
  <c r="CI75" i="1"/>
  <c r="BS75" i="1"/>
  <c r="BP75" i="1"/>
  <c r="DT72" i="1"/>
  <c r="CQ72" i="1"/>
  <c r="CJ73" i="1"/>
  <c r="DV73" i="1"/>
  <c r="DV74" i="1" s="1"/>
  <c r="DW74" i="1" s="1"/>
  <c r="CD72" i="1"/>
  <c r="BI72" i="1"/>
  <c r="BJ72" i="1" s="1"/>
  <c r="BF72" i="1"/>
  <c r="BF73" i="1" s="1"/>
  <c r="BF74" i="1" s="1"/>
  <c r="BG74" i="1" s="1"/>
  <c r="BC72" i="1"/>
  <c r="AV72" i="1"/>
  <c r="AW72" i="1" s="1"/>
  <c r="AS72" i="1"/>
  <c r="AS73" i="1" s="1"/>
  <c r="AS74" i="1" s="1"/>
  <c r="AT74" i="1" s="1"/>
  <c r="AP72" i="1"/>
  <c r="AP73" i="1" s="1"/>
  <c r="AP74" i="1" s="1"/>
  <c r="AQ74" i="1" s="1"/>
  <c r="AI72" i="1"/>
  <c r="AI73" i="1" s="1"/>
  <c r="AI74" i="1" s="1"/>
  <c r="AJ74" i="1" s="1"/>
  <c r="AF72" i="1"/>
  <c r="AG72" i="1" s="1"/>
  <c r="DT73" i="1"/>
  <c r="CT73" i="1"/>
  <c r="CQ73" i="1"/>
  <c r="CD73" i="1"/>
  <c r="BW73" i="1"/>
  <c r="EC65" i="1"/>
  <c r="AC57" i="1"/>
  <c r="S56" i="1"/>
  <c r="V56" i="1"/>
  <c r="AG57" i="3"/>
  <c r="AC58" i="3"/>
  <c r="AD57" i="3"/>
  <c r="V59" i="3"/>
  <c r="W58" i="3"/>
  <c r="S58" i="3"/>
  <c r="T57" i="3"/>
  <c r="Q57" i="3"/>
  <c r="AZ56" i="3"/>
  <c r="AW56" i="3"/>
  <c r="AT56" i="3"/>
  <c r="J57" i="3"/>
  <c r="G57" i="3"/>
  <c r="D57" i="3"/>
  <c r="I50" i="1"/>
  <c r="F50" i="1"/>
  <c r="D49" i="1"/>
  <c r="FT49" i="1"/>
  <c r="DT53" i="1"/>
  <c r="DQ53" i="1"/>
  <c r="CW51" i="1"/>
  <c r="CT51" i="1"/>
  <c r="CQ51" i="1"/>
  <c r="CJ51" i="1"/>
  <c r="CG51" i="1"/>
  <c r="CD51" i="1"/>
  <c r="BW51" i="1"/>
  <c r="BT51" i="1"/>
  <c r="BQ51" i="1"/>
  <c r="BJ51" i="1"/>
  <c r="BG51" i="1"/>
  <c r="BD51" i="1"/>
  <c r="AW51" i="1"/>
  <c r="AT51" i="1"/>
  <c r="AQ51" i="1"/>
  <c r="AD51" i="1"/>
  <c r="W50" i="1"/>
  <c r="T50" i="1"/>
  <c r="Q51" i="1"/>
  <c r="J49" i="1"/>
  <c r="G49" i="1"/>
  <c r="EI68" i="1"/>
  <c r="EF68" i="1"/>
  <c r="DI68" i="1"/>
  <c r="DF68" i="1"/>
  <c r="DC68" i="1"/>
  <c r="P71" i="1"/>
  <c r="DJ53" i="1"/>
  <c r="DG53" i="1"/>
  <c r="DD52" i="1"/>
  <c r="EJ53" i="1"/>
  <c r="EG53" i="1"/>
  <c r="ED54" i="1"/>
  <c r="ED53" i="1"/>
  <c r="DW53" i="1"/>
  <c r="AJ51" i="1"/>
  <c r="AG51" i="1"/>
  <c r="AY57" i="3"/>
  <c r="F58" i="3"/>
  <c r="C58" i="3"/>
  <c r="AS57" i="3"/>
  <c r="AI58" i="3"/>
  <c r="AJ58" i="3" s="1"/>
  <c r="AF58" i="3"/>
  <c r="P58" i="3"/>
  <c r="I58" i="3"/>
  <c r="DQ73" i="1" l="1"/>
  <c r="DS75" i="1"/>
  <c r="DP75" i="1"/>
  <c r="CV75" i="1"/>
  <c r="CS75" i="1"/>
  <c r="CP75" i="1"/>
  <c r="CC75" i="1"/>
  <c r="BV75" i="1"/>
  <c r="DW73" i="1"/>
  <c r="AF73" i="1"/>
  <c r="AT72" i="1"/>
  <c r="AV73" i="1"/>
  <c r="AV74" i="1" s="1"/>
  <c r="AW74" i="1" s="1"/>
  <c r="AJ72" i="1"/>
  <c r="AQ72" i="1"/>
  <c r="BG72" i="1"/>
  <c r="BI73" i="1"/>
  <c r="BI74" i="1" s="1"/>
  <c r="BJ74" i="1" s="1"/>
  <c r="BC73" i="1"/>
  <c r="BD72" i="1"/>
  <c r="P72" i="1"/>
  <c r="Q72" i="1" s="1"/>
  <c r="BG73" i="1"/>
  <c r="AT73" i="1"/>
  <c r="AQ73" i="1"/>
  <c r="AJ73" i="1"/>
  <c r="EC66" i="1"/>
  <c r="AC58" i="1"/>
  <c r="S57" i="1"/>
  <c r="V57" i="1"/>
  <c r="AG58" i="3"/>
  <c r="AC59" i="3"/>
  <c r="AD58" i="3"/>
  <c r="V60" i="3"/>
  <c r="W59" i="3"/>
  <c r="S59" i="3"/>
  <c r="T58" i="3"/>
  <c r="Q58" i="3"/>
  <c r="AZ57" i="3"/>
  <c r="AW57" i="3"/>
  <c r="AT57" i="3"/>
  <c r="J58" i="3"/>
  <c r="G58" i="3"/>
  <c r="D58" i="3"/>
  <c r="FW49" i="1"/>
  <c r="F51" i="1"/>
  <c r="FZ49" i="1"/>
  <c r="D50" i="1"/>
  <c r="FT50" i="1"/>
  <c r="I51" i="1"/>
  <c r="DT54" i="1"/>
  <c r="DQ54" i="1"/>
  <c r="CW52" i="1"/>
  <c r="CT52" i="1"/>
  <c r="CQ52" i="1"/>
  <c r="CJ52" i="1"/>
  <c r="CG52" i="1"/>
  <c r="CD52" i="1"/>
  <c r="BW52" i="1"/>
  <c r="BT52" i="1"/>
  <c r="BQ52" i="1"/>
  <c r="BJ52" i="1"/>
  <c r="BG52" i="1"/>
  <c r="BD52" i="1"/>
  <c r="AW52" i="1"/>
  <c r="AT52" i="1"/>
  <c r="AQ52" i="1"/>
  <c r="AD52" i="1"/>
  <c r="W51" i="1"/>
  <c r="T51" i="1"/>
  <c r="Q52" i="1"/>
  <c r="J50" i="1"/>
  <c r="G50" i="1"/>
  <c r="FW50" i="1"/>
  <c r="EI69" i="1"/>
  <c r="EF69" i="1"/>
  <c r="DI69" i="1"/>
  <c r="DF69" i="1"/>
  <c r="DC69" i="1"/>
  <c r="DJ54" i="1"/>
  <c r="DG54" i="1"/>
  <c r="DD53" i="1"/>
  <c r="EJ54" i="1"/>
  <c r="EG54" i="1"/>
  <c r="ED55" i="1"/>
  <c r="DW54" i="1"/>
  <c r="AJ52" i="1"/>
  <c r="AG52" i="1"/>
  <c r="AY58" i="3"/>
  <c r="F59" i="3"/>
  <c r="C59" i="3"/>
  <c r="AS58" i="3"/>
  <c r="AI59" i="3"/>
  <c r="AJ59" i="3" s="1"/>
  <c r="AF59" i="3"/>
  <c r="P59" i="3"/>
  <c r="I59" i="3"/>
  <c r="BD73" i="1" l="1"/>
  <c r="BC74" i="1"/>
  <c r="BD74" i="1" s="1"/>
  <c r="AG73" i="1"/>
  <c r="AF74" i="1"/>
  <c r="AG74" i="1" s="1"/>
  <c r="DV75" i="1"/>
  <c r="BF75" i="1"/>
  <c r="AS75" i="1"/>
  <c r="AP75" i="1"/>
  <c r="AI75" i="1"/>
  <c r="BJ73" i="1"/>
  <c r="AW73" i="1"/>
  <c r="P73" i="1"/>
  <c r="EC67" i="1"/>
  <c r="FZ50" i="1"/>
  <c r="AC59" i="1"/>
  <c r="S58" i="1"/>
  <c r="V58" i="1"/>
  <c r="AG59" i="3"/>
  <c r="AC60" i="3"/>
  <c r="AD59" i="3"/>
  <c r="V61" i="3"/>
  <c r="W60" i="3"/>
  <c r="S60" i="3"/>
  <c r="T59" i="3"/>
  <c r="Q59" i="3"/>
  <c r="AZ58" i="3"/>
  <c r="AW58" i="3"/>
  <c r="AT58" i="3"/>
  <c r="J59" i="3"/>
  <c r="G59" i="3"/>
  <c r="D59" i="3"/>
  <c r="I52" i="1"/>
  <c r="D51" i="1"/>
  <c r="FT51" i="1"/>
  <c r="F52" i="1"/>
  <c r="DW55" i="1"/>
  <c r="DT55" i="1"/>
  <c r="DQ55" i="1"/>
  <c r="CW53" i="1"/>
  <c r="CT53" i="1"/>
  <c r="CQ53" i="1"/>
  <c r="CJ53" i="1"/>
  <c r="CG53" i="1"/>
  <c r="CD53" i="1"/>
  <c r="BW53" i="1"/>
  <c r="BT53" i="1"/>
  <c r="BQ53" i="1"/>
  <c r="BJ53" i="1"/>
  <c r="BG53" i="1"/>
  <c r="BD53" i="1"/>
  <c r="AW53" i="1"/>
  <c r="AT53" i="1"/>
  <c r="AQ53" i="1"/>
  <c r="AD53" i="1"/>
  <c r="W52" i="1"/>
  <c r="T52" i="1"/>
  <c r="Q53" i="1"/>
  <c r="J51" i="1"/>
  <c r="G51" i="1"/>
  <c r="FW51" i="1"/>
  <c r="EI70" i="1"/>
  <c r="EF70" i="1"/>
  <c r="DI70" i="1"/>
  <c r="DF70" i="1"/>
  <c r="DC70" i="1"/>
  <c r="DJ55" i="1"/>
  <c r="DG55" i="1"/>
  <c r="DD54" i="1"/>
  <c r="EJ55" i="1"/>
  <c r="EG55" i="1"/>
  <c r="ED56" i="1"/>
  <c r="AJ53" i="1"/>
  <c r="AG53" i="1"/>
  <c r="AY59" i="3"/>
  <c r="F60" i="3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C60" i="3"/>
  <c r="AS59" i="3"/>
  <c r="AI60" i="3"/>
  <c r="AJ60" i="3" s="1"/>
  <c r="AF60" i="3"/>
  <c r="P60" i="3"/>
  <c r="I60" i="3"/>
  <c r="Q73" i="1" l="1"/>
  <c r="P74" i="1"/>
  <c r="Q74" i="1" s="1"/>
  <c r="BI75" i="1"/>
  <c r="BC75" i="1"/>
  <c r="AV75" i="1"/>
  <c r="AF75" i="1"/>
  <c r="F72" i="3"/>
  <c r="EC68" i="1"/>
  <c r="AG60" i="3"/>
  <c r="AC60" i="1"/>
  <c r="S59" i="1"/>
  <c r="V59" i="1"/>
  <c r="AC61" i="3"/>
  <c r="AD60" i="3"/>
  <c r="W61" i="3"/>
  <c r="V62" i="3"/>
  <c r="S61" i="3"/>
  <c r="T60" i="3"/>
  <c r="Q60" i="3"/>
  <c r="AZ59" i="3"/>
  <c r="AW59" i="3"/>
  <c r="AT59" i="3"/>
  <c r="J60" i="3"/>
  <c r="G60" i="3"/>
  <c r="D60" i="3"/>
  <c r="FZ51" i="1"/>
  <c r="F53" i="1"/>
  <c r="D52" i="1"/>
  <c r="FT52" i="1"/>
  <c r="I53" i="1"/>
  <c r="DW56" i="1"/>
  <c r="DT56" i="1"/>
  <c r="DQ56" i="1"/>
  <c r="CW54" i="1"/>
  <c r="CT54" i="1"/>
  <c r="CQ54" i="1"/>
  <c r="CJ54" i="1"/>
  <c r="CG54" i="1"/>
  <c r="CD54" i="1"/>
  <c r="BW54" i="1"/>
  <c r="BT54" i="1"/>
  <c r="BQ54" i="1"/>
  <c r="BJ54" i="1"/>
  <c r="BG54" i="1"/>
  <c r="BD54" i="1"/>
  <c r="AW54" i="1"/>
  <c r="AT54" i="1"/>
  <c r="AQ54" i="1"/>
  <c r="AD54" i="1"/>
  <c r="W53" i="1"/>
  <c r="T53" i="1"/>
  <c r="Q54" i="1"/>
  <c r="J52" i="1"/>
  <c r="FZ52" i="1"/>
  <c r="G52" i="1"/>
  <c r="EI71" i="1"/>
  <c r="EI72" i="1" s="1"/>
  <c r="EF71" i="1"/>
  <c r="EF72" i="1" s="1"/>
  <c r="DI71" i="1"/>
  <c r="DF71" i="1"/>
  <c r="DC71" i="1"/>
  <c r="DJ56" i="1"/>
  <c r="DG56" i="1"/>
  <c r="DD55" i="1"/>
  <c r="EJ56" i="1"/>
  <c r="EG56" i="1"/>
  <c r="ED57" i="1"/>
  <c r="AJ55" i="1"/>
  <c r="AJ54" i="1"/>
  <c r="AG55" i="1"/>
  <c r="AG54" i="1"/>
  <c r="AY60" i="3"/>
  <c r="C61" i="3"/>
  <c r="AS60" i="3"/>
  <c r="AI61" i="3"/>
  <c r="AJ61" i="3" s="1"/>
  <c r="AF61" i="3"/>
  <c r="P61" i="3"/>
  <c r="I61" i="3"/>
  <c r="P75" i="1" l="1"/>
  <c r="DI72" i="1"/>
  <c r="DI73" i="1" s="1"/>
  <c r="DI74" i="1" s="1"/>
  <c r="DJ74" i="1" s="1"/>
  <c r="DF72" i="1"/>
  <c r="DF73" i="1" s="1"/>
  <c r="DF74" i="1" s="1"/>
  <c r="DG74" i="1" s="1"/>
  <c r="DC72" i="1"/>
  <c r="DD72" i="1" s="1"/>
  <c r="EI73" i="1"/>
  <c r="EJ72" i="1"/>
  <c r="EF73" i="1"/>
  <c r="EG72" i="1"/>
  <c r="G72" i="3"/>
  <c r="F73" i="3"/>
  <c r="F74" i="3" s="1"/>
  <c r="EC69" i="1"/>
  <c r="AC61" i="1"/>
  <c r="S60" i="1"/>
  <c r="V60" i="1"/>
  <c r="AD61" i="3"/>
  <c r="AC62" i="3"/>
  <c r="W62" i="3"/>
  <c r="V63" i="3"/>
  <c r="S62" i="3"/>
  <c r="T61" i="3"/>
  <c r="J61" i="3"/>
  <c r="AG61" i="3"/>
  <c r="Q61" i="3"/>
  <c r="AZ60" i="3"/>
  <c r="AW60" i="3"/>
  <c r="AT60" i="3"/>
  <c r="D61" i="3"/>
  <c r="G61" i="3"/>
  <c r="FW52" i="1"/>
  <c r="I54" i="1"/>
  <c r="F54" i="1"/>
  <c r="D53" i="1"/>
  <c r="FT53" i="1"/>
  <c r="DW57" i="1"/>
  <c r="DT57" i="1"/>
  <c r="DQ57" i="1"/>
  <c r="CW55" i="1"/>
  <c r="CT55" i="1"/>
  <c r="CQ55" i="1"/>
  <c r="CJ55" i="1"/>
  <c r="CG55" i="1"/>
  <c r="CD55" i="1"/>
  <c r="BW55" i="1"/>
  <c r="BT55" i="1"/>
  <c r="BQ55" i="1"/>
  <c r="BJ55" i="1"/>
  <c r="BG55" i="1"/>
  <c r="BD55" i="1"/>
  <c r="AW55" i="1"/>
  <c r="AT55" i="1"/>
  <c r="AQ55" i="1"/>
  <c r="AD55" i="1"/>
  <c r="W54" i="1"/>
  <c r="T54" i="1"/>
  <c r="Q55" i="1"/>
  <c r="J53" i="1"/>
  <c r="FZ53" i="1"/>
  <c r="G53" i="1"/>
  <c r="DJ57" i="1"/>
  <c r="DG57" i="1"/>
  <c r="DD56" i="1"/>
  <c r="EJ57" i="1"/>
  <c r="EG57" i="1"/>
  <c r="ED58" i="1"/>
  <c r="AJ56" i="1"/>
  <c r="AG56" i="1"/>
  <c r="AY61" i="3"/>
  <c r="AZ61" i="3" s="1"/>
  <c r="AW61" i="3"/>
  <c r="C62" i="3"/>
  <c r="AS61" i="3"/>
  <c r="AI62" i="3"/>
  <c r="AJ62" i="3" s="1"/>
  <c r="AF62" i="3"/>
  <c r="P62" i="3"/>
  <c r="I62" i="3"/>
  <c r="G74" i="3" l="1"/>
  <c r="EI75" i="1"/>
  <c r="EF75" i="1"/>
  <c r="DG72" i="1"/>
  <c r="DC73" i="1"/>
  <c r="F75" i="3"/>
  <c r="DJ72" i="1"/>
  <c r="EJ73" i="1"/>
  <c r="EG73" i="1"/>
  <c r="DJ73" i="1"/>
  <c r="DG73" i="1"/>
  <c r="G73" i="3"/>
  <c r="D62" i="3"/>
  <c r="AT61" i="3"/>
  <c r="EC70" i="1"/>
  <c r="AC62" i="1"/>
  <c r="S61" i="1"/>
  <c r="V61" i="1"/>
  <c r="AD62" i="3"/>
  <c r="AC63" i="3"/>
  <c r="W63" i="3"/>
  <c r="V64" i="3"/>
  <c r="S63" i="3"/>
  <c r="T62" i="3"/>
  <c r="J62" i="3"/>
  <c r="AG62" i="3"/>
  <c r="Q62" i="3"/>
  <c r="G62" i="3"/>
  <c r="D54" i="1"/>
  <c r="FT54" i="1"/>
  <c r="I55" i="1"/>
  <c r="FW53" i="1"/>
  <c r="F55" i="1"/>
  <c r="EJ58" i="1"/>
  <c r="EG58" i="1"/>
  <c r="DW58" i="1"/>
  <c r="DT58" i="1"/>
  <c r="DQ58" i="1"/>
  <c r="DJ58" i="1"/>
  <c r="DG58" i="1"/>
  <c r="CW56" i="1"/>
  <c r="CT56" i="1"/>
  <c r="CQ56" i="1"/>
  <c r="CJ56" i="1"/>
  <c r="CG56" i="1"/>
  <c r="CD56" i="1"/>
  <c r="BW56" i="1"/>
  <c r="BT56" i="1"/>
  <c r="BQ56" i="1"/>
  <c r="BJ56" i="1"/>
  <c r="BG56" i="1"/>
  <c r="BD56" i="1"/>
  <c r="AW56" i="1"/>
  <c r="AT56" i="1"/>
  <c r="AQ56" i="1"/>
  <c r="AD56" i="1"/>
  <c r="W55" i="1"/>
  <c r="T55" i="1"/>
  <c r="Q56" i="1"/>
  <c r="J54" i="1"/>
  <c r="G54" i="1"/>
  <c r="FW54" i="1"/>
  <c r="DD57" i="1"/>
  <c r="ED59" i="1"/>
  <c r="AJ57" i="1"/>
  <c r="AG57" i="1"/>
  <c r="AY62" i="3"/>
  <c r="AZ62" i="3" s="1"/>
  <c r="C63" i="3"/>
  <c r="AS62" i="3"/>
  <c r="AI63" i="3"/>
  <c r="AJ63" i="3" s="1"/>
  <c r="AF63" i="3"/>
  <c r="P63" i="3"/>
  <c r="I63" i="3"/>
  <c r="DD73" i="1" l="1"/>
  <c r="DC74" i="1"/>
  <c r="DD74" i="1" s="1"/>
  <c r="DI75" i="1"/>
  <c r="DF75" i="1"/>
  <c r="D63" i="3"/>
  <c r="EC71" i="1"/>
  <c r="EC72" i="1" s="1"/>
  <c r="AC63" i="1"/>
  <c r="S62" i="1"/>
  <c r="V62" i="1"/>
  <c r="FZ54" i="1"/>
  <c r="AC64" i="3"/>
  <c r="AD63" i="3"/>
  <c r="V65" i="3"/>
  <c r="W64" i="3"/>
  <c r="S64" i="3"/>
  <c r="T63" i="3"/>
  <c r="J63" i="3"/>
  <c r="AG63" i="3"/>
  <c r="Q63" i="3"/>
  <c r="AW62" i="3"/>
  <c r="AT62" i="3"/>
  <c r="G63" i="3"/>
  <c r="F56" i="1"/>
  <c r="I56" i="1"/>
  <c r="D55" i="1"/>
  <c r="FT55" i="1"/>
  <c r="EJ59" i="1"/>
  <c r="EG59" i="1"/>
  <c r="DW59" i="1"/>
  <c r="DT59" i="1"/>
  <c r="DQ59" i="1"/>
  <c r="DJ59" i="1"/>
  <c r="DG59" i="1"/>
  <c r="DD58" i="1"/>
  <c r="CW57" i="1"/>
  <c r="CT57" i="1"/>
  <c r="CQ57" i="1"/>
  <c r="CJ57" i="1"/>
  <c r="CG57" i="1"/>
  <c r="CD57" i="1"/>
  <c r="BW57" i="1"/>
  <c r="BT57" i="1"/>
  <c r="BQ57" i="1"/>
  <c r="BJ57" i="1"/>
  <c r="BG57" i="1"/>
  <c r="BD57" i="1"/>
  <c r="AW57" i="1"/>
  <c r="AT57" i="1"/>
  <c r="AQ57" i="1"/>
  <c r="AD57" i="1"/>
  <c r="W56" i="1"/>
  <c r="T56" i="1"/>
  <c r="Q57" i="1"/>
  <c r="J55" i="1"/>
  <c r="FZ55" i="1"/>
  <c r="G55" i="1"/>
  <c r="ED60" i="1"/>
  <c r="AJ58" i="1"/>
  <c r="AG58" i="1"/>
  <c r="AY63" i="3"/>
  <c r="AZ63" i="3" s="1"/>
  <c r="C64" i="3"/>
  <c r="AS63" i="3"/>
  <c r="AI64" i="3"/>
  <c r="AJ64" i="3" s="1"/>
  <c r="AF64" i="3"/>
  <c r="P64" i="3"/>
  <c r="I64" i="3"/>
  <c r="DC75" i="1" l="1"/>
  <c r="ED72" i="1"/>
  <c r="EC73" i="1"/>
  <c r="AC64" i="1"/>
  <c r="S63" i="1"/>
  <c r="V63" i="1"/>
  <c r="AD64" i="3"/>
  <c r="AC65" i="3"/>
  <c r="W65" i="3"/>
  <c r="V66" i="3"/>
  <c r="S65" i="3"/>
  <c r="T64" i="3"/>
  <c r="J64" i="3"/>
  <c r="D64" i="3"/>
  <c r="AG64" i="3"/>
  <c r="Q64" i="3"/>
  <c r="AW63" i="3"/>
  <c r="AT63" i="3"/>
  <c r="G64" i="3"/>
  <c r="FW55" i="1"/>
  <c r="D56" i="1"/>
  <c r="FT56" i="1"/>
  <c r="I57" i="1"/>
  <c r="F57" i="1"/>
  <c r="EJ60" i="1"/>
  <c r="EG60" i="1"/>
  <c r="DW60" i="1"/>
  <c r="DT60" i="1"/>
  <c r="DQ60" i="1"/>
  <c r="DJ60" i="1"/>
  <c r="DG60" i="1"/>
  <c r="DD59" i="1"/>
  <c r="CW58" i="1"/>
  <c r="CT58" i="1"/>
  <c r="CQ58" i="1"/>
  <c r="CJ58" i="1"/>
  <c r="CG58" i="1"/>
  <c r="CD58" i="1"/>
  <c r="BW58" i="1"/>
  <c r="BT58" i="1"/>
  <c r="BQ58" i="1"/>
  <c r="BJ58" i="1"/>
  <c r="BG58" i="1"/>
  <c r="BD58" i="1"/>
  <c r="AW58" i="1"/>
  <c r="AQ58" i="1"/>
  <c r="AD58" i="1"/>
  <c r="W57" i="1"/>
  <c r="T57" i="1"/>
  <c r="Q58" i="1"/>
  <c r="J56" i="1"/>
  <c r="G56" i="1"/>
  <c r="ED61" i="1"/>
  <c r="AJ59" i="1"/>
  <c r="AG59" i="1"/>
  <c r="AY64" i="3"/>
  <c r="AZ64" i="3" s="1"/>
  <c r="C65" i="3"/>
  <c r="AS64" i="3"/>
  <c r="AI65" i="3"/>
  <c r="AJ65" i="3" s="1"/>
  <c r="AF65" i="3"/>
  <c r="P65" i="3"/>
  <c r="I65" i="3"/>
  <c r="EC75" i="1" l="1"/>
  <c r="ED73" i="1"/>
  <c r="D65" i="3"/>
  <c r="AC65" i="1"/>
  <c r="S64" i="1"/>
  <c r="V64" i="1"/>
  <c r="AD65" i="3"/>
  <c r="AC66" i="3"/>
  <c r="W66" i="3"/>
  <c r="V67" i="3"/>
  <c r="S66" i="3"/>
  <c r="T65" i="3"/>
  <c r="AG65" i="3"/>
  <c r="Q65" i="3"/>
  <c r="AW64" i="3"/>
  <c r="AT64" i="3"/>
  <c r="J65" i="3"/>
  <c r="G65" i="3"/>
  <c r="FZ56" i="1"/>
  <c r="D57" i="1"/>
  <c r="FT57" i="1"/>
  <c r="FW56" i="1"/>
  <c r="F58" i="1"/>
  <c r="I58" i="1"/>
  <c r="EJ61" i="1"/>
  <c r="EG61" i="1"/>
  <c r="DW61" i="1"/>
  <c r="DT61" i="1"/>
  <c r="DQ61" i="1"/>
  <c r="DJ61" i="1"/>
  <c r="DG61" i="1"/>
  <c r="DD60" i="1"/>
  <c r="CW59" i="1"/>
  <c r="CT59" i="1"/>
  <c r="CQ59" i="1"/>
  <c r="CJ59" i="1"/>
  <c r="CG59" i="1"/>
  <c r="CD59" i="1"/>
  <c r="BW59" i="1"/>
  <c r="BT59" i="1"/>
  <c r="BQ59" i="1"/>
  <c r="BJ59" i="1"/>
  <c r="BG59" i="1"/>
  <c r="BD59" i="1"/>
  <c r="AW59" i="1"/>
  <c r="AT59" i="1"/>
  <c r="AQ59" i="1"/>
  <c r="AD59" i="1"/>
  <c r="W58" i="1"/>
  <c r="T58" i="1"/>
  <c r="Q59" i="1"/>
  <c r="J57" i="1"/>
  <c r="FZ57" i="1"/>
  <c r="G57" i="1"/>
  <c r="FW57" i="1"/>
  <c r="ED62" i="1"/>
  <c r="AJ60" i="1"/>
  <c r="AG60" i="1"/>
  <c r="AY65" i="3"/>
  <c r="AZ65" i="3" s="1"/>
  <c r="C66" i="3"/>
  <c r="AS65" i="3"/>
  <c r="AI66" i="3"/>
  <c r="AJ66" i="3" s="1"/>
  <c r="AF66" i="3"/>
  <c r="P66" i="3"/>
  <c r="I66" i="3"/>
  <c r="AC66" i="1" l="1"/>
  <c r="S65" i="1"/>
  <c r="V65" i="1"/>
  <c r="AC67" i="3"/>
  <c r="AD66" i="3"/>
  <c r="V68" i="3"/>
  <c r="W67" i="3"/>
  <c r="S67" i="3"/>
  <c r="T66" i="3"/>
  <c r="AG66" i="3"/>
  <c r="J66" i="3"/>
  <c r="Q66" i="3"/>
  <c r="AW65" i="3"/>
  <c r="AT65" i="3"/>
  <c r="D66" i="3"/>
  <c r="G66" i="3"/>
  <c r="I59" i="1"/>
  <c r="D58" i="1"/>
  <c r="FT58" i="1"/>
  <c r="F59" i="1"/>
  <c r="EJ62" i="1"/>
  <c r="EG62" i="1"/>
  <c r="DW62" i="1"/>
  <c r="DT62" i="1"/>
  <c r="DQ62" i="1"/>
  <c r="DJ62" i="1"/>
  <c r="DG62" i="1"/>
  <c r="DD61" i="1"/>
  <c r="CW60" i="1"/>
  <c r="CT60" i="1"/>
  <c r="CQ60" i="1"/>
  <c r="CJ60" i="1"/>
  <c r="CG60" i="1"/>
  <c r="CD60" i="1"/>
  <c r="BW60" i="1"/>
  <c r="BT60" i="1"/>
  <c r="BQ60" i="1"/>
  <c r="BJ60" i="1"/>
  <c r="BG60" i="1"/>
  <c r="BD60" i="1"/>
  <c r="AW60" i="1"/>
  <c r="AT60" i="1"/>
  <c r="AQ60" i="1"/>
  <c r="AD60" i="1"/>
  <c r="W59" i="1"/>
  <c r="T59" i="1"/>
  <c r="Q60" i="1"/>
  <c r="J58" i="1"/>
  <c r="G58" i="1"/>
  <c r="ED63" i="1"/>
  <c r="AJ61" i="1"/>
  <c r="AG61" i="1"/>
  <c r="AY66" i="3"/>
  <c r="AZ66" i="3" s="1"/>
  <c r="C67" i="3"/>
  <c r="AS66" i="3"/>
  <c r="AI67" i="3"/>
  <c r="AJ67" i="3" s="1"/>
  <c r="AF67" i="3"/>
  <c r="P67" i="3"/>
  <c r="I67" i="3"/>
  <c r="FW58" i="1" l="1"/>
  <c r="AC67" i="1"/>
  <c r="S66" i="1"/>
  <c r="V66" i="1"/>
  <c r="AC68" i="3"/>
  <c r="AD67" i="3"/>
  <c r="V69" i="3"/>
  <c r="W68" i="3"/>
  <c r="S68" i="3"/>
  <c r="T67" i="3"/>
  <c r="D67" i="3"/>
  <c r="AG67" i="3"/>
  <c r="Q67" i="3"/>
  <c r="AW66" i="3"/>
  <c r="AT66" i="3"/>
  <c r="J67" i="3"/>
  <c r="G67" i="3"/>
  <c r="FZ58" i="1"/>
  <c r="F60" i="1"/>
  <c r="D59" i="1"/>
  <c r="FT59" i="1"/>
  <c r="I60" i="1"/>
  <c r="EJ63" i="1"/>
  <c r="EG63" i="1"/>
  <c r="DW63" i="1"/>
  <c r="DT63" i="1"/>
  <c r="DQ63" i="1"/>
  <c r="DJ63" i="1"/>
  <c r="DG63" i="1"/>
  <c r="DD62" i="1"/>
  <c r="CW61" i="1"/>
  <c r="CT61" i="1"/>
  <c r="CQ61" i="1"/>
  <c r="CJ61" i="1"/>
  <c r="CG61" i="1"/>
  <c r="CD61" i="1"/>
  <c r="BW61" i="1"/>
  <c r="BT61" i="1"/>
  <c r="BQ61" i="1"/>
  <c r="BJ61" i="1"/>
  <c r="BG61" i="1"/>
  <c r="BD61" i="1"/>
  <c r="AW61" i="1"/>
  <c r="AT61" i="1"/>
  <c r="AQ61" i="1"/>
  <c r="AD61" i="1"/>
  <c r="W60" i="1"/>
  <c r="T60" i="1"/>
  <c r="Q61" i="1"/>
  <c r="J59" i="1"/>
  <c r="G59" i="1"/>
  <c r="ED64" i="1"/>
  <c r="AJ62" i="1"/>
  <c r="AG62" i="1"/>
  <c r="AY67" i="3"/>
  <c r="AZ67" i="3" s="1"/>
  <c r="C68" i="3"/>
  <c r="AS67" i="3"/>
  <c r="AI68" i="3"/>
  <c r="AJ68" i="3" s="1"/>
  <c r="AF68" i="3"/>
  <c r="P68" i="3"/>
  <c r="I68" i="3"/>
  <c r="D68" i="3" l="1"/>
  <c r="AC68" i="1"/>
  <c r="S67" i="1"/>
  <c r="V67" i="1"/>
  <c r="AC69" i="3"/>
  <c r="AD68" i="3"/>
  <c r="V70" i="3"/>
  <c r="W69" i="3"/>
  <c r="S69" i="3"/>
  <c r="T68" i="3"/>
  <c r="Q68" i="3"/>
  <c r="AG68" i="3"/>
  <c r="AW67" i="3"/>
  <c r="AT67" i="3"/>
  <c r="J68" i="3"/>
  <c r="G68" i="3"/>
  <c r="FZ59" i="1"/>
  <c r="FW59" i="1"/>
  <c r="D60" i="1"/>
  <c r="FT60" i="1"/>
  <c r="F61" i="1"/>
  <c r="I61" i="1"/>
  <c r="EJ64" i="1"/>
  <c r="EG64" i="1"/>
  <c r="DW64" i="1"/>
  <c r="DT64" i="1"/>
  <c r="DQ64" i="1"/>
  <c r="DJ64" i="1"/>
  <c r="DG64" i="1"/>
  <c r="DD63" i="1"/>
  <c r="CW62" i="1"/>
  <c r="CT62" i="1"/>
  <c r="CQ62" i="1"/>
  <c r="CJ62" i="1"/>
  <c r="CG62" i="1"/>
  <c r="CD62" i="1"/>
  <c r="BW62" i="1"/>
  <c r="BT62" i="1"/>
  <c r="BQ62" i="1"/>
  <c r="BJ62" i="1"/>
  <c r="BG62" i="1"/>
  <c r="BD62" i="1"/>
  <c r="AW62" i="1"/>
  <c r="AT62" i="1"/>
  <c r="AQ62" i="1"/>
  <c r="AD62" i="1"/>
  <c r="W61" i="1"/>
  <c r="T61" i="1"/>
  <c r="Q62" i="1"/>
  <c r="J60" i="1"/>
  <c r="G60" i="1"/>
  <c r="ED65" i="1"/>
  <c r="AJ63" i="1"/>
  <c r="AG63" i="1"/>
  <c r="AY68" i="3"/>
  <c r="AZ68" i="3" s="1"/>
  <c r="C69" i="3"/>
  <c r="AS68" i="3"/>
  <c r="AI69" i="3"/>
  <c r="AJ69" i="3" s="1"/>
  <c r="AF69" i="3"/>
  <c r="P69" i="3"/>
  <c r="I69" i="3"/>
  <c r="FZ60" i="1" l="1"/>
  <c r="AC69" i="1"/>
  <c r="S68" i="1"/>
  <c r="V68" i="1"/>
  <c r="D69" i="3"/>
  <c r="AD69" i="3"/>
  <c r="AC70" i="3"/>
  <c r="W70" i="3"/>
  <c r="V71" i="3"/>
  <c r="S70" i="3"/>
  <c r="T69" i="3"/>
  <c r="AG69" i="3"/>
  <c r="Q69" i="3"/>
  <c r="AT68" i="3"/>
  <c r="AW68" i="3"/>
  <c r="G69" i="3"/>
  <c r="D61" i="1"/>
  <c r="FT61" i="1"/>
  <c r="FW60" i="1"/>
  <c r="I62" i="1"/>
  <c r="F62" i="1"/>
  <c r="EJ65" i="1"/>
  <c r="EG65" i="1"/>
  <c r="DW65" i="1"/>
  <c r="DT65" i="1"/>
  <c r="DQ65" i="1"/>
  <c r="DJ65" i="1"/>
  <c r="DG65" i="1"/>
  <c r="DD64" i="1"/>
  <c r="CW63" i="1"/>
  <c r="CT63" i="1"/>
  <c r="CQ63" i="1"/>
  <c r="CJ63" i="1"/>
  <c r="CG63" i="1"/>
  <c r="CD63" i="1"/>
  <c r="BW63" i="1"/>
  <c r="BT63" i="1"/>
  <c r="BQ63" i="1"/>
  <c r="BJ63" i="1"/>
  <c r="BG63" i="1"/>
  <c r="BD63" i="1"/>
  <c r="AW63" i="1"/>
  <c r="AT63" i="1"/>
  <c r="AQ63" i="1"/>
  <c r="AD63" i="1"/>
  <c r="W62" i="1"/>
  <c r="T62" i="1"/>
  <c r="Q63" i="1"/>
  <c r="J61" i="1"/>
  <c r="FZ61" i="1"/>
  <c r="G61" i="1"/>
  <c r="FW61" i="1"/>
  <c r="AY69" i="3"/>
  <c r="AZ69" i="3" s="1"/>
  <c r="J69" i="3"/>
  <c r="ED66" i="1"/>
  <c r="AJ64" i="1"/>
  <c r="AG64" i="1"/>
  <c r="C70" i="3"/>
  <c r="AS69" i="3"/>
  <c r="AI70" i="3"/>
  <c r="AJ70" i="3" s="1"/>
  <c r="AF70" i="3"/>
  <c r="P70" i="3"/>
  <c r="I70" i="3"/>
  <c r="V72" i="3" l="1"/>
  <c r="AC70" i="1"/>
  <c r="S69" i="1"/>
  <c r="V69" i="1"/>
  <c r="AD70" i="3"/>
  <c r="AC71" i="3"/>
  <c r="W71" i="3"/>
  <c r="S71" i="3"/>
  <c r="T70" i="3"/>
  <c r="AG70" i="3"/>
  <c r="Q70" i="3"/>
  <c r="AW69" i="3"/>
  <c r="AT69" i="3"/>
  <c r="D70" i="3"/>
  <c r="G70" i="3"/>
  <c r="I63" i="1"/>
  <c r="D62" i="1"/>
  <c r="FT62" i="1"/>
  <c r="F63" i="1"/>
  <c r="EJ66" i="1"/>
  <c r="EG66" i="1"/>
  <c r="DW66" i="1"/>
  <c r="DT66" i="1"/>
  <c r="DQ66" i="1"/>
  <c r="DJ66" i="1"/>
  <c r="DG66" i="1"/>
  <c r="DD65" i="1"/>
  <c r="CW64" i="1"/>
  <c r="CT64" i="1"/>
  <c r="CQ64" i="1"/>
  <c r="CJ64" i="1"/>
  <c r="CD64" i="1"/>
  <c r="BW64" i="1"/>
  <c r="BT64" i="1"/>
  <c r="BQ64" i="1"/>
  <c r="BJ64" i="1"/>
  <c r="BG64" i="1"/>
  <c r="BD64" i="1"/>
  <c r="AW64" i="1"/>
  <c r="AT64" i="1"/>
  <c r="AQ64" i="1"/>
  <c r="AD64" i="1"/>
  <c r="W63" i="1"/>
  <c r="T63" i="1"/>
  <c r="Q64" i="1"/>
  <c r="J62" i="1"/>
  <c r="G62" i="1"/>
  <c r="FW62" i="1"/>
  <c r="AY70" i="3"/>
  <c r="AZ70" i="3" s="1"/>
  <c r="J70" i="3"/>
  <c r="ED67" i="1"/>
  <c r="AJ65" i="1"/>
  <c r="AG65" i="1"/>
  <c r="C71" i="3"/>
  <c r="AS70" i="3"/>
  <c r="AI71" i="3"/>
  <c r="AF71" i="3"/>
  <c r="P71" i="3"/>
  <c r="I71" i="3"/>
  <c r="V73" i="3" l="1"/>
  <c r="W72" i="3"/>
  <c r="AF72" i="3"/>
  <c r="AF73" i="3" s="1"/>
  <c r="AF74" i="3" s="1"/>
  <c r="AG74" i="3" s="1"/>
  <c r="AC72" i="3"/>
  <c r="AD72" i="3" s="1"/>
  <c r="S72" i="3"/>
  <c r="T72" i="3" s="1"/>
  <c r="P72" i="3"/>
  <c r="Q72" i="3" s="1"/>
  <c r="I72" i="3"/>
  <c r="J72" i="3" s="1"/>
  <c r="C72" i="3"/>
  <c r="AJ71" i="3"/>
  <c r="AI72" i="3"/>
  <c r="D71" i="3"/>
  <c r="AC71" i="1"/>
  <c r="S70" i="1"/>
  <c r="V70" i="1"/>
  <c r="AD71" i="3"/>
  <c r="T71" i="3"/>
  <c r="AG71" i="3"/>
  <c r="Q71" i="3"/>
  <c r="AW70" i="3"/>
  <c r="AT70" i="3"/>
  <c r="G71" i="3"/>
  <c r="FZ62" i="1"/>
  <c r="F64" i="1"/>
  <c r="I64" i="1"/>
  <c r="D63" i="1"/>
  <c r="FT63" i="1"/>
  <c r="EJ67" i="1"/>
  <c r="EG67" i="1"/>
  <c r="DW67" i="1"/>
  <c r="DT67" i="1"/>
  <c r="DQ67" i="1"/>
  <c r="DJ67" i="1"/>
  <c r="DG67" i="1"/>
  <c r="DD66" i="1"/>
  <c r="CW65" i="1"/>
  <c r="CT65" i="1"/>
  <c r="CQ65" i="1"/>
  <c r="CJ65" i="1"/>
  <c r="CD65" i="1"/>
  <c r="BW65" i="1"/>
  <c r="BT65" i="1"/>
  <c r="BQ65" i="1"/>
  <c r="BJ65" i="1"/>
  <c r="BG65" i="1"/>
  <c r="BD65" i="1"/>
  <c r="AW65" i="1"/>
  <c r="AT65" i="1"/>
  <c r="AQ65" i="1"/>
  <c r="AD65" i="1"/>
  <c r="W64" i="1"/>
  <c r="T64" i="1"/>
  <c r="Q65" i="1"/>
  <c r="J63" i="1"/>
  <c r="G63" i="1"/>
  <c r="AY71" i="3"/>
  <c r="J71" i="3"/>
  <c r="ED68" i="1"/>
  <c r="AJ66" i="1"/>
  <c r="AG66" i="1"/>
  <c r="AS71" i="3"/>
  <c r="W73" i="3" l="1"/>
  <c r="V74" i="3"/>
  <c r="W74" i="3" s="1"/>
  <c r="S73" i="3"/>
  <c r="S75" i="3" s="1"/>
  <c r="AC73" i="3"/>
  <c r="AC74" i="3" s="1"/>
  <c r="AD74" i="3" s="1"/>
  <c r="P73" i="3"/>
  <c r="P74" i="3" s="1"/>
  <c r="Q74" i="3" s="1"/>
  <c r="AY72" i="3"/>
  <c r="AZ72" i="3" s="1"/>
  <c r="AS72" i="3"/>
  <c r="AT72" i="3" s="1"/>
  <c r="C73" i="3"/>
  <c r="C74" i="3" s="1"/>
  <c r="D72" i="3"/>
  <c r="AC72" i="1"/>
  <c r="AD72" i="1" s="1"/>
  <c r="AG72" i="3"/>
  <c r="I73" i="3"/>
  <c r="I74" i="3" s="1"/>
  <c r="AZ71" i="3"/>
  <c r="AI73" i="3"/>
  <c r="AI74" i="3" s="1"/>
  <c r="AJ74" i="3" s="1"/>
  <c r="AJ72" i="3"/>
  <c r="AG73" i="3"/>
  <c r="S71" i="1"/>
  <c r="V71" i="1"/>
  <c r="F65" i="1"/>
  <c r="AW71" i="3"/>
  <c r="AT71" i="3"/>
  <c r="FZ63" i="1"/>
  <c r="FW63" i="1"/>
  <c r="D64" i="1"/>
  <c r="FT64" i="1"/>
  <c r="I65" i="1"/>
  <c r="EJ68" i="1"/>
  <c r="EG68" i="1"/>
  <c r="DW68" i="1"/>
  <c r="DT68" i="1"/>
  <c r="DQ68" i="1"/>
  <c r="DJ68" i="1"/>
  <c r="DG68" i="1"/>
  <c r="DD67" i="1"/>
  <c r="CW66" i="1"/>
  <c r="CT66" i="1"/>
  <c r="CQ66" i="1"/>
  <c r="CJ66" i="1"/>
  <c r="CD66" i="1"/>
  <c r="BW66" i="1"/>
  <c r="BT66" i="1"/>
  <c r="BQ66" i="1"/>
  <c r="BJ66" i="1"/>
  <c r="BG66" i="1"/>
  <c r="BD66" i="1"/>
  <c r="AW66" i="1"/>
  <c r="AT66" i="1"/>
  <c r="AQ66" i="1"/>
  <c r="AD66" i="1"/>
  <c r="W65" i="1"/>
  <c r="T65" i="1"/>
  <c r="Q66" i="1"/>
  <c r="J64" i="1"/>
  <c r="FZ64" i="1"/>
  <c r="G64" i="1"/>
  <c r="ED69" i="1"/>
  <c r="AJ67" i="1"/>
  <c r="AG67" i="1"/>
  <c r="AV73" i="3" l="1"/>
  <c r="AW73" i="3" s="1"/>
  <c r="S74" i="3"/>
  <c r="AY74" i="3"/>
  <c r="AZ74" i="3" s="1"/>
  <c r="J74" i="3"/>
  <c r="D74" i="3"/>
  <c r="AS74" i="3"/>
  <c r="AT74" i="3" s="1"/>
  <c r="AC73" i="1"/>
  <c r="T73" i="3"/>
  <c r="AD73" i="3"/>
  <c r="Q73" i="3"/>
  <c r="AI75" i="3"/>
  <c r="AF75" i="3"/>
  <c r="AC75" i="3"/>
  <c r="V75" i="3"/>
  <c r="P75" i="3"/>
  <c r="I75" i="3"/>
  <c r="AY73" i="3"/>
  <c r="AZ73" i="3" s="1"/>
  <c r="AS73" i="3"/>
  <c r="AT73" i="3" s="1"/>
  <c r="C75" i="3"/>
  <c r="J73" i="3"/>
  <c r="D73" i="3"/>
  <c r="V72" i="1"/>
  <c r="V73" i="1" s="1"/>
  <c r="V74" i="1" s="1"/>
  <c r="W74" i="1" s="1"/>
  <c r="S72" i="1"/>
  <c r="S73" i="1" s="1"/>
  <c r="S74" i="1" s="1"/>
  <c r="T74" i="1" s="1"/>
  <c r="AJ73" i="3"/>
  <c r="I24" i="2"/>
  <c r="F66" i="1"/>
  <c r="F24" i="2"/>
  <c r="I66" i="1"/>
  <c r="D65" i="1"/>
  <c r="FT65" i="1"/>
  <c r="EJ69" i="1"/>
  <c r="EG69" i="1"/>
  <c r="DW69" i="1"/>
  <c r="DT69" i="1"/>
  <c r="DQ69" i="1"/>
  <c r="DJ69" i="1"/>
  <c r="DG69" i="1"/>
  <c r="DD68" i="1"/>
  <c r="CW67" i="1"/>
  <c r="CT67" i="1"/>
  <c r="CQ67" i="1"/>
  <c r="CJ67" i="1"/>
  <c r="CD67" i="1"/>
  <c r="BW67" i="1"/>
  <c r="BT67" i="1"/>
  <c r="BQ67" i="1"/>
  <c r="BJ67" i="1"/>
  <c r="BG67" i="1"/>
  <c r="BD67" i="1"/>
  <c r="AW67" i="1"/>
  <c r="AT67" i="1"/>
  <c r="AQ67" i="1"/>
  <c r="AD67" i="1"/>
  <c r="W66" i="1"/>
  <c r="T66" i="1"/>
  <c r="Q67" i="1"/>
  <c r="J65" i="1"/>
  <c r="FZ65" i="1"/>
  <c r="G65" i="1"/>
  <c r="ED70" i="1"/>
  <c r="AJ68" i="1"/>
  <c r="AG68" i="1"/>
  <c r="AD73" i="1" l="1"/>
  <c r="AC74" i="1"/>
  <c r="AD74" i="1" s="1"/>
  <c r="T74" i="3"/>
  <c r="AV74" i="3"/>
  <c r="AW74" i="3" s="1"/>
  <c r="T72" i="1"/>
  <c r="W72" i="1"/>
  <c r="AV75" i="3"/>
  <c r="W73" i="1"/>
  <c r="T73" i="1"/>
  <c r="C24" i="2"/>
  <c r="K9" i="2"/>
  <c r="H9" i="2"/>
  <c r="F67" i="1"/>
  <c r="I67" i="1"/>
  <c r="D66" i="1"/>
  <c r="FT66" i="1"/>
  <c r="EJ70" i="1"/>
  <c r="EG70" i="1"/>
  <c r="DW70" i="1"/>
  <c r="DT70" i="1"/>
  <c r="DQ70" i="1"/>
  <c r="DJ70" i="1"/>
  <c r="DG70" i="1"/>
  <c r="DD69" i="1"/>
  <c r="CW68" i="1"/>
  <c r="CT68" i="1"/>
  <c r="CQ68" i="1"/>
  <c r="CJ68" i="1"/>
  <c r="CD68" i="1"/>
  <c r="BW68" i="1"/>
  <c r="BT68" i="1"/>
  <c r="BQ68" i="1"/>
  <c r="BJ68" i="1"/>
  <c r="BG68" i="1"/>
  <c r="BD68" i="1"/>
  <c r="AW68" i="1"/>
  <c r="AT68" i="1"/>
  <c r="AQ68" i="1"/>
  <c r="AD68" i="1"/>
  <c r="W67" i="1"/>
  <c r="T67" i="1"/>
  <c r="Q68" i="1"/>
  <c r="J66" i="1"/>
  <c r="FZ66" i="1"/>
  <c r="G66" i="1"/>
  <c r="ED71" i="1"/>
  <c r="AJ69" i="1"/>
  <c r="AG69" i="1"/>
  <c r="AC75" i="1" l="1"/>
  <c r="V75" i="1"/>
  <c r="S75" i="1"/>
  <c r="AY75" i="3"/>
  <c r="AS75" i="3"/>
  <c r="E9" i="2"/>
  <c r="F68" i="1"/>
  <c r="I68" i="1"/>
  <c r="D67" i="1"/>
  <c r="FT67" i="1"/>
  <c r="EJ71" i="1"/>
  <c r="EG71" i="1"/>
  <c r="DW71" i="1"/>
  <c r="DT71" i="1"/>
  <c r="DQ71" i="1"/>
  <c r="DJ71" i="1"/>
  <c r="DG71" i="1"/>
  <c r="DD70" i="1"/>
  <c r="CW69" i="1"/>
  <c r="CT69" i="1"/>
  <c r="CQ69" i="1"/>
  <c r="CJ69" i="1"/>
  <c r="CD69" i="1"/>
  <c r="BW69" i="1"/>
  <c r="BT69" i="1"/>
  <c r="BQ69" i="1"/>
  <c r="BJ69" i="1"/>
  <c r="BG69" i="1"/>
  <c r="BD69" i="1"/>
  <c r="AW69" i="1"/>
  <c r="AT69" i="1"/>
  <c r="AQ69" i="1"/>
  <c r="AD69" i="1"/>
  <c r="W68" i="1"/>
  <c r="T68" i="1"/>
  <c r="Q69" i="1"/>
  <c r="J67" i="1"/>
  <c r="G67" i="1"/>
  <c r="AJ70" i="1"/>
  <c r="AG70" i="1"/>
  <c r="F69" i="1" l="1"/>
  <c r="FZ67" i="1"/>
  <c r="D68" i="1"/>
  <c r="FT68" i="1"/>
  <c r="I69" i="1"/>
  <c r="DD71" i="1"/>
  <c r="CW70" i="1"/>
  <c r="CT70" i="1"/>
  <c r="CQ70" i="1"/>
  <c r="CJ70" i="1"/>
  <c r="CD70" i="1"/>
  <c r="BW70" i="1"/>
  <c r="BT70" i="1"/>
  <c r="BQ70" i="1"/>
  <c r="BJ70" i="1"/>
  <c r="BG70" i="1"/>
  <c r="BD70" i="1"/>
  <c r="AW70" i="1"/>
  <c r="AT70" i="1"/>
  <c r="AQ70" i="1"/>
  <c r="AD70" i="1"/>
  <c r="W69" i="1"/>
  <c r="T69" i="1"/>
  <c r="Q70" i="1"/>
  <c r="J68" i="1"/>
  <c r="G68" i="1"/>
  <c r="AJ71" i="1" l="1"/>
  <c r="AG71" i="1"/>
  <c r="F70" i="1"/>
  <c r="D69" i="1"/>
  <c r="FT69" i="1"/>
  <c r="FZ68" i="1"/>
  <c r="I70" i="1"/>
  <c r="CW71" i="1"/>
  <c r="CT71" i="1"/>
  <c r="CQ71" i="1"/>
  <c r="CJ71" i="1"/>
  <c r="CD71" i="1"/>
  <c r="BW71" i="1"/>
  <c r="BT71" i="1"/>
  <c r="BQ71" i="1"/>
  <c r="BJ71" i="1"/>
  <c r="BG71" i="1"/>
  <c r="BD71" i="1"/>
  <c r="AW71" i="1"/>
  <c r="AT71" i="1"/>
  <c r="AQ71" i="1"/>
  <c r="AD71" i="1"/>
  <c r="W70" i="1"/>
  <c r="T70" i="1"/>
  <c r="Q71" i="1"/>
  <c r="J69" i="1"/>
  <c r="G69" i="1"/>
  <c r="F71" i="1" l="1"/>
  <c r="FZ69" i="1"/>
  <c r="I71" i="1"/>
  <c r="I72" i="1" s="1"/>
  <c r="D70" i="1"/>
  <c r="FT70" i="1"/>
  <c r="W71" i="1"/>
  <c r="T71" i="1"/>
  <c r="J70" i="1"/>
  <c r="G70" i="1"/>
  <c r="J72" i="1" l="1"/>
  <c r="I73" i="1"/>
  <c r="I74" i="1" s="1"/>
  <c r="J74" i="1" s="1"/>
  <c r="F72" i="1"/>
  <c r="D71" i="1"/>
  <c r="FT71" i="1"/>
  <c r="FZ70" i="1"/>
  <c r="J71" i="1"/>
  <c r="G71" i="1"/>
  <c r="I75" i="1" l="1"/>
  <c r="J73" i="1"/>
  <c r="G72" i="1"/>
  <c r="F73" i="1"/>
  <c r="F74" i="1" s="1"/>
  <c r="G74" i="1" s="1"/>
  <c r="FZ71" i="1"/>
  <c r="CK75" i="1"/>
  <c r="CF64" i="1"/>
  <c r="CK64" i="1"/>
  <c r="CL64" i="1" s="1"/>
  <c r="CG64" i="1" l="1"/>
  <c r="F75" i="1"/>
  <c r="G73" i="1"/>
  <c r="GA64" i="1"/>
  <c r="GB64" i="1" s="1"/>
  <c r="FV64" i="1"/>
  <c r="CF65" i="1"/>
  <c r="K8" i="2"/>
  <c r="FW64" i="1" l="1"/>
  <c r="FV65" i="1"/>
  <c r="FV66" i="1" s="1"/>
  <c r="FV67" i="1" s="1"/>
  <c r="FV68" i="1" s="1"/>
  <c r="FV69" i="1" s="1"/>
  <c r="FV70" i="1" s="1"/>
  <c r="FV71" i="1" s="1"/>
  <c r="FV72" i="1" s="1"/>
  <c r="CF66" i="1"/>
  <c r="E8" i="2"/>
  <c r="CG65" i="1"/>
  <c r="GA75" i="1"/>
  <c r="G8" i="2"/>
  <c r="C32" i="2" s="1"/>
  <c r="C33" i="2" l="1"/>
  <c r="G23" i="2"/>
  <c r="FV73" i="1"/>
  <c r="FV74" i="1" s="1"/>
  <c r="FW74" i="1" s="1"/>
  <c r="FW72" i="1"/>
  <c r="H8" i="2"/>
  <c r="FW66" i="1"/>
  <c r="FW65" i="1"/>
  <c r="CF67" i="1"/>
  <c r="CG67" i="1" s="1"/>
  <c r="CG66" i="1"/>
  <c r="FW67" i="1"/>
  <c r="FW73" i="1" l="1"/>
  <c r="CF68" i="1"/>
  <c r="FW68" i="1" s="1"/>
  <c r="FV75" i="1" l="1"/>
  <c r="CG68" i="1"/>
  <c r="CF69" i="1"/>
  <c r="CF70" i="1" s="1"/>
  <c r="FW69" i="1"/>
  <c r="CG69" i="1" l="1"/>
  <c r="FW70" i="1"/>
  <c r="CF71" i="1"/>
  <c r="CG70" i="1"/>
  <c r="CF72" i="1" l="1"/>
  <c r="CG72" i="1" s="1"/>
  <c r="FW71" i="1"/>
  <c r="CG71" i="1"/>
  <c r="CF73" i="1" l="1"/>
  <c r="CG73" i="1" l="1"/>
  <c r="CF74" i="1"/>
  <c r="CG74" i="1" s="1"/>
  <c r="CF75" i="1"/>
  <c r="G15" i="2"/>
  <c r="G13" i="2" s="1"/>
  <c r="G24" i="2" l="1"/>
</calcChain>
</file>

<file path=xl/sharedStrings.xml><?xml version="1.0" encoding="utf-8"?>
<sst xmlns="http://schemas.openxmlformats.org/spreadsheetml/2006/main" count="932" uniqueCount="109">
  <si>
    <t xml:space="preserve">CANTIDAD DE VENTAS </t>
  </si>
  <si>
    <t xml:space="preserve">MONTO DE VENTAS </t>
  </si>
  <si>
    <t xml:space="preserve">ACUMULADO DE MONTO </t>
  </si>
  <si>
    <t>RDS1</t>
  </si>
  <si>
    <t xml:space="preserve">RDS 3 </t>
  </si>
  <si>
    <t>TRI</t>
  </si>
  <si>
    <t>REI</t>
  </si>
  <si>
    <t>MR</t>
  </si>
  <si>
    <t>TYC</t>
  </si>
  <si>
    <t>BICI</t>
  </si>
  <si>
    <t>BLACK</t>
  </si>
  <si>
    <t>HYUNDAI</t>
  </si>
  <si>
    <t>INDUSOL</t>
  </si>
  <si>
    <t>MAHINDRA</t>
  </si>
  <si>
    <t>FECHA</t>
  </si>
  <si>
    <t xml:space="preserve">TICKET PROMEDIO </t>
  </si>
  <si>
    <t>ACUMULADOCANTIDAD VENTAS</t>
  </si>
  <si>
    <t xml:space="preserve">UNIDADES VENDIDAS </t>
  </si>
  <si>
    <t>ACUMULADO DE UNIDADES VENDIDAS</t>
  </si>
  <si>
    <t xml:space="preserve">ACUMULADO UNIDADES VENDIDAS </t>
  </si>
  <si>
    <t>ACUMULADO CANTIDAD VENTAS</t>
  </si>
  <si>
    <t xml:space="preserve">TOTAL </t>
  </si>
  <si>
    <t>TOTAL</t>
  </si>
  <si>
    <t xml:space="preserve">FERREMAQ </t>
  </si>
  <si>
    <t>COCO</t>
  </si>
  <si>
    <t xml:space="preserve">SANTA ELBA </t>
  </si>
  <si>
    <t xml:space="preserve">variacion </t>
  </si>
  <si>
    <t>VISITAS</t>
  </si>
  <si>
    <t>CONVERSION</t>
  </si>
  <si>
    <t xml:space="preserve">CONVERSION </t>
  </si>
  <si>
    <t>VAR %</t>
  </si>
  <si>
    <t>var %</t>
  </si>
  <si>
    <t xml:space="preserve">var % </t>
  </si>
  <si>
    <t xml:space="preserve">VISITAS </t>
  </si>
  <si>
    <t>MONTO ACUMULADO</t>
  </si>
  <si>
    <t xml:space="preserve">CANTIDAD VENTAS ACUMULADAS </t>
  </si>
  <si>
    <t>CANTIDAD UNIDAD VENDIDAS</t>
  </si>
  <si>
    <t>total ferreteria 24</t>
  </si>
  <si>
    <t>CARLOS SERJAL</t>
  </si>
  <si>
    <t xml:space="preserve">GABRIEL GERARDINO </t>
  </si>
  <si>
    <t>CARLOS SERJAL 23</t>
  </si>
  <si>
    <t>CARLOS SERJAL 24</t>
  </si>
  <si>
    <t>GABRIEL GERARDINO 23</t>
  </si>
  <si>
    <t>GABRIEL GERARDINO 24</t>
  </si>
  <si>
    <t xml:space="preserve">RESUMEN </t>
  </si>
  <si>
    <t xml:space="preserve">TOTAL VENTAS RIPLEY </t>
  </si>
  <si>
    <t xml:space="preserve">NEUMASOL </t>
  </si>
  <si>
    <t xml:space="preserve">IMPACSOL </t>
  </si>
  <si>
    <t xml:space="preserve">PROYECCIONES DE VENTAS </t>
  </si>
  <si>
    <t>RDS</t>
  </si>
  <si>
    <t xml:space="preserve">FERRESOL </t>
  </si>
  <si>
    <t xml:space="preserve">PROYECCIÓN DE VENTA BRUTA </t>
  </si>
  <si>
    <t xml:space="preserve">PROYECCIÓN DE VENTA NETA </t>
  </si>
  <si>
    <t xml:space="preserve">VENTAS MELI PERÙ </t>
  </si>
  <si>
    <t xml:space="preserve">VENTAS WALMART </t>
  </si>
  <si>
    <t xml:space="preserve">TOTAL VENTAS WALMART </t>
  </si>
  <si>
    <t xml:space="preserve">CUENTAS </t>
  </si>
  <si>
    <t xml:space="preserve">TOTAL MELI RDS </t>
  </si>
  <si>
    <t>TOTAL MELI FERRESOL</t>
  </si>
  <si>
    <t>CONVERSION $</t>
  </si>
  <si>
    <t>SERVITECA</t>
  </si>
  <si>
    <t xml:space="preserve">TOTAL SERVITECA </t>
  </si>
  <si>
    <t xml:space="preserve">TOTAL MELI PERÙ </t>
  </si>
  <si>
    <t xml:space="preserve"> </t>
  </si>
  <si>
    <t xml:space="preserve">TOTAL VENTAS DIGITALES </t>
  </si>
  <si>
    <t xml:space="preserve">VENTAS DIGITALES RDS </t>
  </si>
  <si>
    <t xml:space="preserve">VENTAS DIGITALES FERRESOL </t>
  </si>
  <si>
    <t xml:space="preserve">TOTAL VENTAS SHOWROOM </t>
  </si>
  <si>
    <t xml:space="preserve">VENTAS SHOWROOM RDS </t>
  </si>
  <si>
    <t xml:space="preserve">VENTAS SHOWROOM FERRESOL </t>
  </si>
  <si>
    <t xml:space="preserve">TOTAL RDS </t>
  </si>
  <si>
    <t xml:space="preserve">TOTAL FERRESOL </t>
  </si>
  <si>
    <t>total ferreteria 25</t>
  </si>
  <si>
    <t>VAR % (23/24)</t>
  </si>
  <si>
    <t>TOTAL VENTAS DIGITALES 24</t>
  </si>
  <si>
    <t>TOTAL VENTAS DIGITALES 25</t>
  </si>
  <si>
    <t>VAR%</t>
  </si>
  <si>
    <t xml:space="preserve">VAR% </t>
  </si>
  <si>
    <t>FERRESOL</t>
  </si>
  <si>
    <t>TOTAL VENTAS SHOWROOM 24</t>
  </si>
  <si>
    <t>TOTAL VENTAS SHOWROOM 25</t>
  </si>
  <si>
    <t>TOTAL VENTAS RIPLEY 24</t>
  </si>
  <si>
    <t>TOTAL VENTAS RIPLEY 25</t>
  </si>
  <si>
    <t xml:space="preserve">VENTAS MERCADO LIBRE </t>
  </si>
  <si>
    <t xml:space="preserve">TICKET PROMEDIO EN $ </t>
  </si>
  <si>
    <t xml:space="preserve">NC </t>
  </si>
  <si>
    <t xml:space="preserve">MONTO </t>
  </si>
  <si>
    <t>NC</t>
  </si>
  <si>
    <t xml:space="preserve">VENTAS INTERNAS RDS </t>
  </si>
  <si>
    <t xml:space="preserve">VENTAS INTERNAS FERRESOL </t>
  </si>
  <si>
    <t xml:space="preserve">FERRESOL NOTA DE CREDITO </t>
  </si>
  <si>
    <t>RDS NOTA DE CREDITO</t>
  </si>
  <si>
    <t>TIPO</t>
  </si>
  <si>
    <t xml:space="preserve">venta digital (2) showroom(1) </t>
  </si>
  <si>
    <t xml:space="preserve">SHOWROOM (3) DIGITAL (3) </t>
  </si>
  <si>
    <t>venta digital (2) showroom(2) VENTA INTERNA(1)</t>
  </si>
  <si>
    <t>VENTA DIGITAL (6) SHOWROOM(6)</t>
  </si>
  <si>
    <t xml:space="preserve">VENTA DIGITAL </t>
  </si>
  <si>
    <t xml:space="preserve">venta digital(3) showroom(1) </t>
  </si>
  <si>
    <t xml:space="preserve">SHOWROOM (6) VENTAS DIGITA (2) </t>
  </si>
  <si>
    <t>SHOWROOM</t>
  </si>
  <si>
    <t xml:space="preserve">VENTA DIGITAL (5) VENTA INTERNA(1) </t>
  </si>
  <si>
    <t xml:space="preserve">showroom </t>
  </si>
  <si>
    <t xml:space="preserve">VENTAS INTERNA RDS </t>
  </si>
  <si>
    <t>VENTAS INTERNA FERRESOL</t>
  </si>
  <si>
    <t>TOTAL VENTAS INTERNA</t>
  </si>
  <si>
    <t>MONTO NC</t>
  </si>
  <si>
    <t>TOTAL RDS  25</t>
  </si>
  <si>
    <t>TOTAL RDS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</si>
</sst>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ddd\ dd/mm/yyyy"/>
    <numFmt numFmtId="165" formatCode="0.0%"/>
    <numFmt numFmtId="166" formatCode="#,##0_ ;\-#,##0\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BE1278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27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4" fontId="0" fillId="0" borderId="1" xfId="0" applyNumberFormat="1" applyBorder="1" applyAlignment="1">
      <alignment horizontal="center"/>
    </xf>
    <xf numFmtId="41" fontId="0" fillId="0" borderId="1" xfId="1" applyFont="1" applyBorder="1"/>
    <xf numFmtId="41" fontId="0" fillId="0" borderId="0" xfId="1" applyFont="1"/>
    <xf numFmtId="41" fontId="2" fillId="0" borderId="1" xfId="1" applyFont="1" applyBorder="1" applyAlignment="1">
      <alignment horizontal="center" vertical="center" wrapText="1"/>
    </xf>
    <xf numFmtId="41" fontId="0" fillId="0" borderId="0" xfId="0" applyNumberFormat="1"/>
    <xf numFmtId="9" fontId="0" fillId="0" borderId="1" xfId="3" applyFont="1" applyBorder="1"/>
    <xf numFmtId="0" fontId="3" fillId="12" borderId="3" xfId="0" applyFont="1" applyFill="1" applyBorder="1" applyAlignment="1">
      <alignment horizontal="center"/>
    </xf>
    <xf numFmtId="17" fontId="8" fillId="14" borderId="0" xfId="0" applyNumberFormat="1" applyFont="1" applyFill="1" applyAlignment="1">
      <alignment horizontal="center"/>
    </xf>
    <xf numFmtId="0" fontId="7" fillId="10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15" borderId="3" xfId="0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5" fontId="0" fillId="0" borderId="1" xfId="3" applyNumberFormat="1" applyFont="1" applyBorder="1"/>
    <xf numFmtId="165" fontId="0" fillId="0" borderId="1" xfId="1" applyNumberFormat="1" applyFont="1" applyBorder="1"/>
    <xf numFmtId="0" fontId="7" fillId="6" borderId="0" xfId="0" applyFont="1" applyFill="1" applyAlignment="1">
      <alignment horizontal="center"/>
    </xf>
    <xf numFmtId="41" fontId="0" fillId="0" borderId="1" xfId="1" applyFont="1" applyFill="1" applyBorder="1"/>
    <xf numFmtId="41" fontId="9" fillId="8" borderId="1" xfId="1" applyFont="1" applyFill="1" applyBorder="1" applyAlignment="1">
      <alignment horizontal="center"/>
    </xf>
    <xf numFmtId="41" fontId="9" fillId="8" borderId="1" xfId="1" applyFont="1" applyFill="1" applyBorder="1"/>
    <xf numFmtId="3" fontId="9" fillId="8" borderId="1" xfId="0" applyNumberFormat="1" applyFont="1" applyFill="1" applyBorder="1"/>
    <xf numFmtId="3" fontId="2" fillId="8" borderId="1" xfId="0" applyNumberFormat="1" applyFont="1" applyFill="1" applyBorder="1"/>
    <xf numFmtId="0" fontId="0" fillId="0" borderId="1" xfId="1" applyNumberFormat="1" applyFont="1" applyBorder="1"/>
    <xf numFmtId="9" fontId="0" fillId="0" borderId="2" xfId="3" applyFont="1" applyBorder="1"/>
    <xf numFmtId="0" fontId="3" fillId="2" borderId="0" xfId="0" applyFont="1" applyFill="1" applyAlignment="1">
      <alignment horizontal="center"/>
    </xf>
    <xf numFmtId="41" fontId="3" fillId="8" borderId="1" xfId="1" applyFont="1" applyFill="1" applyBorder="1" applyAlignment="1">
      <alignment horizontal="center"/>
    </xf>
    <xf numFmtId="41" fontId="3" fillId="8" borderId="1" xfId="1" applyFont="1" applyFill="1" applyBorder="1"/>
    <xf numFmtId="9" fontId="3" fillId="8" borderId="1" xfId="3" applyFont="1" applyFill="1" applyBorder="1"/>
    <xf numFmtId="3" fontId="3" fillId="8" borderId="1" xfId="0" applyNumberFormat="1" applyFont="1" applyFill="1" applyBorder="1"/>
    <xf numFmtId="0" fontId="12" fillId="0" borderId="0" xfId="0" applyFont="1"/>
    <xf numFmtId="17" fontId="2" fillId="5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14" fontId="0" fillId="0" borderId="0" xfId="0" applyNumberFormat="1"/>
    <xf numFmtId="41" fontId="2" fillId="0" borderId="1" xfId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/>
    <xf numFmtId="164" fontId="3" fillId="8" borderId="1" xfId="1" applyNumberFormat="1" applyFont="1" applyFill="1" applyBorder="1" applyAlignment="1">
      <alignment horizontal="center"/>
    </xf>
    <xf numFmtId="0" fontId="10" fillId="18" borderId="4" xfId="0" applyFont="1" applyFill="1" applyBorder="1"/>
    <xf numFmtId="0" fontId="10" fillId="18" borderId="5" xfId="0" applyFont="1" applyFill="1" applyBorder="1"/>
    <xf numFmtId="0" fontId="12" fillId="0" borderId="0" xfId="0" applyFont="1" applyAlignment="1">
      <alignment horizontal="center"/>
    </xf>
    <xf numFmtId="3" fontId="0" fillId="0" borderId="1" xfId="1" applyNumberFormat="1" applyFont="1" applyBorder="1"/>
    <xf numFmtId="3" fontId="2" fillId="0" borderId="1" xfId="1" applyNumberFormat="1" applyFont="1" applyBorder="1" applyAlignment="1">
      <alignment horizontal="center" vertical="center" wrapText="1"/>
    </xf>
    <xf numFmtId="3" fontId="0" fillId="0" borderId="0" xfId="1" applyNumberFormat="1" applyFont="1"/>
    <xf numFmtId="165" fontId="0" fillId="0" borderId="1" xfId="3" applyNumberFormat="1" applyFont="1" applyFill="1" applyBorder="1"/>
    <xf numFmtId="165" fontId="0" fillId="0" borderId="1" xfId="1" applyNumberFormat="1" applyFont="1" applyFill="1" applyBorder="1"/>
    <xf numFmtId="3" fontId="0" fillId="0" borderId="1" xfId="1" applyNumberFormat="1" applyFont="1" applyFill="1" applyBorder="1"/>
    <xf numFmtId="17" fontId="11" fillId="13" borderId="0" xfId="0" applyNumberFormat="1" applyFont="1" applyFill="1" applyAlignment="1">
      <alignment horizontal="center"/>
    </xf>
    <xf numFmtId="3" fontId="0" fillId="0" borderId="1" xfId="3" applyNumberFormat="1" applyFont="1" applyFill="1" applyBorder="1"/>
    <xf numFmtId="3" fontId="0" fillId="0" borderId="1" xfId="3" applyNumberFormat="1" applyFont="1" applyBorder="1"/>
    <xf numFmtId="3" fontId="0" fillId="0" borderId="4" xfId="0" applyNumberFormat="1" applyBorder="1"/>
    <xf numFmtId="3" fontId="9" fillId="8" borderId="1" xfId="1" applyNumberFormat="1" applyFont="1" applyFill="1" applyBorder="1"/>
    <xf numFmtId="9" fontId="0" fillId="0" borderId="1" xfId="3" applyFont="1" applyFill="1" applyBorder="1"/>
    <xf numFmtId="3" fontId="3" fillId="8" borderId="1" xfId="1" applyNumberFormat="1" applyFont="1" applyFill="1" applyBorder="1"/>
    <xf numFmtId="3" fontId="0" fillId="0" borderId="1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0" fontId="2" fillId="22" borderId="1" xfId="0" applyFont="1" applyFill="1" applyBorder="1"/>
    <xf numFmtId="0" fontId="3" fillId="23" borderId="1" xfId="0" applyFont="1" applyFill="1" applyBorder="1"/>
    <xf numFmtId="3" fontId="0" fillId="23" borderId="1" xfId="0" applyNumberFormat="1" applyFill="1" applyBorder="1"/>
    <xf numFmtId="9" fontId="0" fillId="23" borderId="1" xfId="3" applyFont="1" applyFill="1" applyBorder="1"/>
    <xf numFmtId="41" fontId="9" fillId="3" borderId="1" xfId="1" applyFont="1" applyFill="1" applyBorder="1" applyAlignment="1">
      <alignment horizontal="center"/>
    </xf>
    <xf numFmtId="166" fontId="9" fillId="3" borderId="1" xfId="1" applyNumberFormat="1" applyFont="1" applyFill="1" applyBorder="1" applyAlignment="1">
      <alignment horizontal="right"/>
    </xf>
    <xf numFmtId="3" fontId="9" fillId="3" borderId="1" xfId="0" applyNumberFormat="1" applyFont="1" applyFill="1" applyBorder="1"/>
    <xf numFmtId="41" fontId="2" fillId="5" borderId="1" xfId="1" applyFont="1" applyFill="1" applyBorder="1" applyAlignment="1">
      <alignment horizontal="center"/>
    </xf>
    <xf numFmtId="166" fontId="9" fillId="5" borderId="1" xfId="1" applyNumberFormat="1" applyFont="1" applyFill="1" applyBorder="1" applyAlignment="1">
      <alignment horizontal="right"/>
    </xf>
    <xf numFmtId="3" fontId="9" fillId="5" borderId="1" xfId="1" applyNumberFormat="1" applyFont="1" applyFill="1" applyBorder="1"/>
    <xf numFmtId="3" fontId="9" fillId="5" borderId="1" xfId="0" applyNumberFormat="1" applyFont="1" applyFill="1" applyBorder="1"/>
    <xf numFmtId="41" fontId="9" fillId="5" borderId="1" xfId="0" applyNumberFormat="1" applyFont="1" applyFill="1" applyBorder="1"/>
    <xf numFmtId="0" fontId="3" fillId="24" borderId="1" xfId="0" applyFont="1" applyFill="1" applyBorder="1"/>
    <xf numFmtId="3" fontId="0" fillId="24" borderId="1" xfId="0" applyNumberFormat="1" applyFill="1" applyBorder="1"/>
    <xf numFmtId="9" fontId="0" fillId="24" borderId="1" xfId="3" applyFont="1" applyFill="1" applyBorder="1"/>
    <xf numFmtId="3" fontId="0" fillId="25" borderId="1" xfId="0" applyNumberFormat="1" applyFill="1" applyBorder="1"/>
    <xf numFmtId="9" fontId="0" fillId="25" borderId="1" xfId="3" applyFont="1" applyFill="1" applyBorder="1"/>
    <xf numFmtId="0" fontId="3" fillId="26" borderId="1" xfId="0" applyFont="1" applyFill="1" applyBorder="1"/>
    <xf numFmtId="0" fontId="0" fillId="26" borderId="1" xfId="0" applyFill="1" applyBorder="1"/>
    <xf numFmtId="3" fontId="0" fillId="26" borderId="1" xfId="0" applyNumberFormat="1" applyFill="1" applyBorder="1"/>
    <xf numFmtId="3" fontId="2" fillId="23" borderId="1" xfId="0" applyNumberFormat="1" applyFont="1" applyFill="1" applyBorder="1"/>
    <xf numFmtId="3" fontId="2" fillId="24" borderId="1" xfId="0" applyNumberFormat="1" applyFont="1" applyFill="1" applyBorder="1"/>
    <xf numFmtId="3" fontId="2" fillId="25" borderId="1" xfId="0" applyNumberFormat="1" applyFont="1" applyFill="1" applyBorder="1"/>
    <xf numFmtId="3" fontId="2" fillId="26" borderId="1" xfId="0" applyNumberFormat="1" applyFont="1" applyFill="1" applyBorder="1"/>
    <xf numFmtId="3" fontId="2" fillId="2" borderId="1" xfId="0" applyNumberFormat="1" applyFont="1" applyFill="1" applyBorder="1"/>
    <xf numFmtId="3" fontId="9" fillId="2" borderId="1" xfId="0" applyNumberFormat="1" applyFont="1" applyFill="1" applyBorder="1"/>
    <xf numFmtId="0" fontId="3" fillId="27" borderId="1" xfId="0" applyFont="1" applyFill="1" applyBorder="1"/>
    <xf numFmtId="3" fontId="0" fillId="27" borderId="1" xfId="0" applyNumberFormat="1" applyFill="1" applyBorder="1"/>
    <xf numFmtId="9" fontId="0" fillId="27" borderId="1" xfId="3" applyFont="1" applyFill="1" applyBorder="1"/>
    <xf numFmtId="3" fontId="2" fillId="27" borderId="1" xfId="0" applyNumberFormat="1" applyFont="1" applyFill="1" applyBorder="1"/>
    <xf numFmtId="0" fontId="3" fillId="14" borderId="1" xfId="0" applyFont="1" applyFill="1" applyBorder="1"/>
    <xf numFmtId="3" fontId="0" fillId="14" borderId="1" xfId="0" applyNumberFormat="1" applyFill="1" applyBorder="1"/>
    <xf numFmtId="9" fontId="0" fillId="14" borderId="1" xfId="3" applyFont="1" applyFill="1" applyBorder="1"/>
    <xf numFmtId="3" fontId="2" fillId="14" borderId="1" xfId="0" applyNumberFormat="1" applyFont="1" applyFill="1" applyBorder="1"/>
    <xf numFmtId="3" fontId="0" fillId="28" borderId="1" xfId="0" applyNumberFormat="1" applyFill="1" applyBorder="1"/>
    <xf numFmtId="9" fontId="0" fillId="28" borderId="1" xfId="3" applyFont="1" applyFill="1" applyBorder="1"/>
    <xf numFmtId="3" fontId="2" fillId="28" borderId="1" xfId="0" applyNumberFormat="1" applyFont="1" applyFill="1" applyBorder="1"/>
    <xf numFmtId="0" fontId="14" fillId="28" borderId="1" xfId="0" applyFont="1" applyFill="1" applyBorder="1"/>
    <xf numFmtId="0" fontId="14" fillId="25" borderId="1" xfId="0" applyFont="1" applyFill="1" applyBorder="1"/>
    <xf numFmtId="0" fontId="9" fillId="2" borderId="1" xfId="0" applyFont="1" applyFill="1" applyBorder="1"/>
    <xf numFmtId="9" fontId="9" fillId="2" borderId="1" xfId="3" applyFont="1" applyFill="1" applyBorder="1"/>
    <xf numFmtId="0" fontId="3" fillId="0" borderId="0" xfId="0" applyFont="1"/>
    <xf numFmtId="3" fontId="3" fillId="0" borderId="0" xfId="0" applyNumberFormat="1" applyFont="1"/>
    <xf numFmtId="9" fontId="3" fillId="0" borderId="0" xfId="3" applyFont="1" applyFill="1" applyBorder="1"/>
    <xf numFmtId="9" fontId="0" fillId="0" borderId="1" xfId="0" applyNumberFormat="1" applyBorder="1"/>
    <xf numFmtId="9" fontId="0" fillId="0" borderId="1" xfId="1" applyNumberFormat="1" applyFont="1" applyFill="1" applyBorder="1"/>
    <xf numFmtId="9" fontId="0" fillId="0" borderId="1" xfId="1" applyNumberFormat="1" applyFont="1" applyBorder="1"/>
    <xf numFmtId="3" fontId="9" fillId="29" borderId="1" xfId="0" applyNumberFormat="1" applyFont="1" applyFill="1" applyBorder="1"/>
    <xf numFmtId="0" fontId="9" fillId="29" borderId="1" xfId="0" applyFont="1" applyFill="1" applyBorder="1" applyAlignment="1">
      <alignment horizontal="center"/>
    </xf>
    <xf numFmtId="41" fontId="9" fillId="29" borderId="1" xfId="0" applyNumberFormat="1" applyFont="1" applyFill="1" applyBorder="1" applyAlignment="1">
      <alignment horizontal="right"/>
    </xf>
    <xf numFmtId="9" fontId="9" fillId="29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41" fontId="0" fillId="3" borderId="1" xfId="1" applyFont="1" applyFill="1" applyBorder="1"/>
    <xf numFmtId="9" fontId="9" fillId="8" borderId="1" xfId="1" applyNumberFormat="1" applyFont="1" applyFill="1" applyBorder="1"/>
    <xf numFmtId="41" fontId="9" fillId="5" borderId="1" xfId="1" applyFont="1" applyFill="1" applyBorder="1"/>
    <xf numFmtId="3" fontId="0" fillId="31" borderId="1" xfId="0" applyNumberFormat="1" applyFill="1" applyBorder="1"/>
    <xf numFmtId="9" fontId="0" fillId="31" borderId="1" xfId="3" applyFont="1" applyFill="1" applyBorder="1"/>
    <xf numFmtId="3" fontId="0" fillId="31" borderId="1" xfId="1" applyNumberFormat="1" applyFont="1" applyFill="1" applyBorder="1"/>
    <xf numFmtId="165" fontId="0" fillId="31" borderId="1" xfId="3" applyNumberFormat="1" applyFont="1" applyFill="1" applyBorder="1"/>
    <xf numFmtId="165" fontId="0" fillId="31" borderId="1" xfId="1" applyNumberFormat="1" applyFont="1" applyFill="1" applyBorder="1"/>
    <xf numFmtId="0" fontId="0" fillId="31" borderId="0" xfId="0" applyFill="1"/>
    <xf numFmtId="3" fontId="0" fillId="31" borderId="1" xfId="0" applyNumberFormat="1" applyFill="1" applyBorder="1" applyAlignment="1">
      <alignment horizontal="right"/>
    </xf>
    <xf numFmtId="9" fontId="0" fillId="31" borderId="2" xfId="3" applyFont="1" applyFill="1" applyBorder="1"/>
    <xf numFmtId="0" fontId="0" fillId="31" borderId="1" xfId="0" applyFill="1" applyBorder="1"/>
    <xf numFmtId="41" fontId="0" fillId="31" borderId="1" xfId="1" applyFont="1" applyFill="1" applyBorder="1"/>
    <xf numFmtId="41" fontId="9" fillId="12" borderId="1" xfId="1" applyFont="1" applyFill="1" applyBorder="1" applyAlignment="1">
      <alignment horizontal="center"/>
    </xf>
    <xf numFmtId="166" fontId="9" fillId="12" borderId="1" xfId="1" applyNumberFormat="1" applyFont="1" applyFill="1" applyBorder="1" applyAlignment="1">
      <alignment horizontal="right"/>
    </xf>
    <xf numFmtId="3" fontId="9" fillId="12" borderId="1" xfId="0" applyNumberFormat="1" applyFont="1" applyFill="1" applyBorder="1"/>
    <xf numFmtId="9" fontId="0" fillId="0" borderId="2" xfId="3" applyFont="1" applyFill="1" applyBorder="1"/>
    <xf numFmtId="0" fontId="10" fillId="8" borderId="5" xfId="0" applyFont="1" applyFill="1" applyBorder="1" applyAlignment="1">
      <alignment horizontal="center"/>
    </xf>
    <xf numFmtId="166" fontId="9" fillId="32" borderId="1" xfId="1" applyNumberFormat="1" applyFont="1" applyFill="1" applyBorder="1" applyAlignment="1">
      <alignment horizontal="right"/>
    </xf>
    <xf numFmtId="3" fontId="9" fillId="32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1" fontId="2" fillId="32" borderId="1" xfId="1" applyFont="1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0" fontId="16" fillId="33" borderId="1" xfId="0" applyFont="1" applyFill="1" applyBorder="1"/>
    <xf numFmtId="3" fontId="0" fillId="33" borderId="1" xfId="0" applyNumberFormat="1" applyFill="1" applyBorder="1"/>
    <xf numFmtId="9" fontId="0" fillId="33" borderId="1" xfId="3" applyFont="1" applyFill="1" applyBorder="1"/>
    <xf numFmtId="3" fontId="2" fillId="33" borderId="1" xfId="0" applyNumberFormat="1" applyFont="1" applyFill="1" applyBorder="1"/>
    <xf numFmtId="0" fontId="14" fillId="23" borderId="1" xfId="0" applyFont="1" applyFill="1" applyBorder="1"/>
    <xf numFmtId="3" fontId="2" fillId="0" borderId="11" xfId="0" applyNumberFormat="1" applyFont="1" applyBorder="1" applyAlignment="1">
      <alignment horizontal="center" vertical="center" wrapText="1"/>
    </xf>
    <xf numFmtId="0" fontId="0" fillId="2" borderId="1" xfId="0" applyFill="1" applyBorder="1"/>
    <xf numFmtId="164" fontId="0" fillId="8" borderId="1" xfId="0" applyNumberFormat="1" applyFill="1" applyBorder="1"/>
    <xf numFmtId="0" fontId="0" fillId="32" borderId="1" xfId="0" applyFill="1" applyBorder="1"/>
    <xf numFmtId="9" fontId="9" fillId="29" borderId="1" xfId="3" applyFont="1" applyFill="1" applyBorder="1"/>
    <xf numFmtId="9" fontId="9" fillId="29" borderId="1" xfId="3" applyFont="1" applyFill="1" applyBorder="1" applyAlignment="1">
      <alignment horizontal="right"/>
    </xf>
    <xf numFmtId="164" fontId="2" fillId="8" borderId="1" xfId="0" applyNumberFormat="1" applyFont="1" applyFill="1" applyBorder="1" applyAlignment="1">
      <alignment horizontal="center"/>
    </xf>
    <xf numFmtId="3" fontId="0" fillId="0" borderId="11" xfId="0" applyNumberFormat="1" applyBorder="1"/>
    <xf numFmtId="41" fontId="12" fillId="0" borderId="8" xfId="1" applyFont="1" applyFill="1" applyBorder="1"/>
    <xf numFmtId="41" fontId="12" fillId="0" borderId="0" xfId="1" applyFont="1" applyFill="1" applyBorder="1"/>
    <xf numFmtId="14" fontId="2" fillId="29" borderId="1" xfId="0" applyNumberFormat="1" applyFont="1" applyFill="1" applyBorder="1" applyAlignment="1">
      <alignment horizontal="center"/>
    </xf>
    <xf numFmtId="3" fontId="2" fillId="29" borderId="1" xfId="0" applyNumberFormat="1" applyFont="1" applyFill="1" applyBorder="1"/>
    <xf numFmtId="41" fontId="9" fillId="29" borderId="1" xfId="1" applyFont="1" applyFill="1" applyBorder="1"/>
    <xf numFmtId="0" fontId="2" fillId="8" borderId="1" xfId="0" applyFont="1" applyFill="1" applyBorder="1" applyAlignment="1">
      <alignment horizontal="center"/>
    </xf>
    <xf numFmtId="166" fontId="0" fillId="0" borderId="1" xfId="0" applyNumberFormat="1" applyBorder="1"/>
    <xf numFmtId="3" fontId="9" fillId="29" borderId="1" xfId="1" applyNumberFormat="1" applyFont="1" applyFill="1" applyBorder="1"/>
    <xf numFmtId="3" fontId="9" fillId="29" borderId="1" xfId="0" applyNumberFormat="1" applyFont="1" applyFill="1" applyBorder="1" applyAlignment="1">
      <alignment horizontal="right"/>
    </xf>
    <xf numFmtId="9" fontId="9" fillId="29" borderId="1" xfId="0" applyNumberFormat="1" applyFont="1" applyFill="1" applyBorder="1" applyAlignment="1">
      <alignment horizontal="right"/>
    </xf>
    <xf numFmtId="3" fontId="2" fillId="5" borderId="1" xfId="0" applyNumberFormat="1" applyFont="1" applyFill="1" applyBorder="1"/>
    <xf numFmtId="41" fontId="9" fillId="29" borderId="1" xfId="1" applyFont="1" applyFill="1" applyBorder="1" applyAlignment="1">
      <alignment horizontal="center"/>
    </xf>
    <xf numFmtId="166" fontId="9" fillId="29" borderId="1" xfId="1" applyNumberFormat="1" applyFont="1" applyFill="1" applyBorder="1" applyAlignment="1">
      <alignment horizontal="right"/>
    </xf>
    <xf numFmtId="0" fontId="9" fillId="29" borderId="1" xfId="1" applyNumberFormat="1" applyFont="1" applyFill="1" applyBorder="1"/>
    <xf numFmtId="3" fontId="9" fillId="8" borderId="1" xfId="0" applyNumberFormat="1" applyFont="1" applyFill="1" applyBorder="1" applyAlignment="1">
      <alignment horizontal="right"/>
    </xf>
    <xf numFmtId="0" fontId="13" fillId="15" borderId="0" xfId="0" applyFont="1" applyFill="1" applyAlignment="1">
      <alignment horizontal="center"/>
    </xf>
    <xf numFmtId="0" fontId="2" fillId="7" borderId="9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17" borderId="1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3" fillId="15" borderId="3" xfId="0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1" fillId="8" borderId="0" xfId="0" applyFont="1" applyFill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17" fontId="13" fillId="23" borderId="1" xfId="0" applyNumberFormat="1" applyFont="1" applyFill="1" applyBorder="1" applyAlignment="1">
      <alignment horizontal="center"/>
    </xf>
    <xf numFmtId="17" fontId="8" fillId="14" borderId="0" xfId="0" applyNumberFormat="1" applyFont="1" applyFill="1" applyAlignment="1">
      <alignment horizontal="center"/>
    </xf>
    <xf numFmtId="0" fontId="8" fillId="8" borderId="0" xfId="0" applyFont="1" applyFill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17" fontId="11" fillId="13" borderId="8" xfId="0" applyNumberFormat="1" applyFont="1" applyFill="1" applyBorder="1" applyAlignment="1">
      <alignment horizontal="center"/>
    </xf>
    <xf numFmtId="17" fontId="11" fillId="13" borderId="0" xfId="0" applyNumberFormat="1" applyFont="1" applyFill="1" applyAlignment="1">
      <alignment horizontal="center"/>
    </xf>
    <xf numFmtId="0" fontId="7" fillId="10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17" fontId="11" fillId="14" borderId="0" xfId="0" applyNumberFormat="1" applyFont="1" applyFill="1" applyAlignment="1">
      <alignment horizontal="center"/>
    </xf>
    <xf numFmtId="17" fontId="15" fillId="25" borderId="1" xfId="0" applyNumberFormat="1" applyFont="1" applyFill="1" applyBorder="1" applyAlignment="1">
      <alignment horizontal="center"/>
    </xf>
    <xf numFmtId="0" fontId="7" fillId="20" borderId="3" xfId="0" applyFont="1" applyFill="1" applyBorder="1" applyAlignment="1">
      <alignment horizontal="center"/>
    </xf>
    <xf numFmtId="0" fontId="7" fillId="21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10" fillId="8" borderId="4" xfId="0" applyFont="1" applyFill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/>
    </xf>
    <xf numFmtId="17" fontId="13" fillId="25" borderId="0" xfId="0" applyNumberFormat="1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8" fillId="8" borderId="6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0" fillId="8" borderId="0" xfId="0" applyFont="1" applyFill="1" applyAlignment="1">
      <alignment horizontal="center"/>
    </xf>
    <xf numFmtId="17" fontId="10" fillId="15" borderId="0" xfId="0" applyNumberFormat="1" applyFont="1" applyFill="1" applyAlignment="1">
      <alignment horizontal="center"/>
    </xf>
    <xf numFmtId="0" fontId="10" fillId="15" borderId="0" xfId="0" applyFont="1" applyFill="1" applyAlignment="1">
      <alignment horizontal="center"/>
    </xf>
    <xf numFmtId="0" fontId="10" fillId="29" borderId="6" xfId="0" applyFont="1" applyFill="1" applyBorder="1" applyAlignment="1">
      <alignment horizontal="center"/>
    </xf>
    <xf numFmtId="0" fontId="10" fillId="29" borderId="3" xfId="0" applyFont="1" applyFill="1" applyBorder="1" applyAlignment="1">
      <alignment horizontal="center"/>
    </xf>
    <xf numFmtId="17" fontId="10" fillId="15" borderId="3" xfId="0" applyNumberFormat="1" applyFont="1" applyFill="1" applyBorder="1" applyAlignment="1">
      <alignment horizontal="center"/>
    </xf>
    <xf numFmtId="0" fontId="10" fillId="15" borderId="3" xfId="0" applyFont="1" applyFill="1" applyBorder="1" applyAlignment="1">
      <alignment horizontal="center"/>
    </xf>
    <xf numFmtId="0" fontId="10" fillId="29" borderId="4" xfId="0" applyFont="1" applyFill="1" applyBorder="1" applyAlignment="1">
      <alignment horizontal="center"/>
    </xf>
    <xf numFmtId="0" fontId="10" fillId="29" borderId="5" xfId="0" applyFont="1" applyFill="1" applyBorder="1" applyAlignment="1">
      <alignment horizontal="center"/>
    </xf>
    <xf numFmtId="0" fontId="10" fillId="29" borderId="1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7" fontId="10" fillId="30" borderId="1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17" fontId="10" fillId="23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7" fontId="10" fillId="14" borderId="8" xfId="0" applyNumberFormat="1" applyFont="1" applyFill="1" applyBorder="1" applyAlignment="1">
      <alignment horizontal="center"/>
    </xf>
    <xf numFmtId="17" fontId="10" fillId="14" borderId="0" xfId="0" applyNumberFormat="1" applyFont="1" applyFill="1" applyAlignment="1">
      <alignment horizontal="center"/>
    </xf>
    <xf numFmtId="0" fontId="3" fillId="12" borderId="8" xfId="0" applyFont="1" applyFill="1" applyBorder="1" applyAlignment="1">
      <alignment horizontal="center"/>
    </xf>
    <xf numFmtId="0" fontId="3" fillId="12" borderId="0" xfId="0" applyFont="1" applyFill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7" fontId="10" fillId="23" borderId="4" xfId="0" applyNumberFormat="1" applyFont="1" applyFill="1" applyBorder="1" applyAlignment="1">
      <alignment horizontal="center"/>
    </xf>
    <xf numFmtId="17" fontId="10" fillId="23" borderId="5" xfId="0" applyNumberFormat="1" applyFont="1" applyFill="1" applyBorder="1" applyAlignment="1">
      <alignment horizontal="center"/>
    </xf>
    <xf numFmtId="17" fontId="10" fillId="23" borderId="10" xfId="0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13" fillId="5" borderId="6" xfId="0" applyFont="1" applyFill="1" applyBorder="1" applyAlignment="1">
      <alignment horizontal="center"/>
    </xf>
    <xf numFmtId="0" fontId="13" fillId="5" borderId="3" xfId="0" applyFont="1" applyFill="1" applyBorder="1" applyAlignment="1">
      <alignment horizontal="center"/>
    </xf>
    <xf numFmtId="0" fontId="10" fillId="18" borderId="4" xfId="0" applyFont="1" applyFill="1" applyBorder="1" applyAlignment="1">
      <alignment horizontal="center"/>
    </xf>
    <xf numFmtId="0" fontId="10" fillId="18" borderId="5" xfId="0" applyFont="1" applyFill="1" applyBorder="1" applyAlignment="1">
      <alignment horizontal="center"/>
    </xf>
    <xf numFmtId="0" fontId="10" fillId="19" borderId="4" xfId="0" applyFont="1" applyFill="1" applyBorder="1" applyAlignment="1">
      <alignment horizontal="center"/>
    </xf>
    <xf numFmtId="0" fontId="10" fillId="19" borderId="5" xfId="0" applyFont="1" applyFill="1" applyBorder="1" applyAlignment="1">
      <alignment horizontal="center"/>
    </xf>
    <xf numFmtId="0" fontId="10" fillId="19" borderId="1" xfId="0" applyFont="1" applyFill="1" applyBorder="1" applyAlignment="1">
      <alignment horizontal="center"/>
    </xf>
  </cellXfs>
  <cellStyles count="4">
    <cellStyle name="Millares [0]" xfId="1" builtinId="6"/>
    <cellStyle name="Normal" xfId="0" builtinId="0"/>
    <cellStyle name="Normal 2" xfId="2" xr:uid="{00000000-0005-0000-0000-00002F000000}"/>
    <cellStyle name="Porcentaje" xfId="3" builtinId="5"/>
  </cellStyles>
  <dxfs count="0"/>
  <tableStyles count="0" defaultTableStyle="TableStyleMedium2" defaultPivotStyle="PivotStyleLight16"/>
  <colors>
    <mruColors>
      <color rgb="FFBE12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BD0E7-2DDC-4D64-A984-F153526521A4}">
  <dimension ref="A2:K70"/>
  <sheetViews>
    <sheetView tabSelected="1" workbookViewId="0">
      <selection activeCell="A21" sqref="A21"/>
    </sheetView>
  </sheetViews>
  <sheetFormatPr baseColWidth="10" defaultRowHeight="14.4" x14ac:dyDescent="0.3"/>
  <cols>
    <col min="2" max="2" width="40.109375" bestFit="1" customWidth="1"/>
    <col min="3" max="3" width="18.109375" customWidth="1"/>
    <col min="4" max="4" width="17.6640625" customWidth="1"/>
    <col min="5" max="5" width="12.109375" customWidth="1"/>
    <col min="6" max="6" width="16.88671875" customWidth="1"/>
    <col min="7" max="7" width="17.44140625" customWidth="1"/>
    <col min="9" max="9" width="15.33203125" customWidth="1"/>
    <col min="10" max="10" width="16.88671875" customWidth="1"/>
    <col min="11" max="11" width="12.6640625" bestFit="1" customWidth="1"/>
  </cols>
  <sheetData>
    <row r="2" spans="1:11" ht="23.4" x14ac:dyDescent="0.45">
      <c r="B2" s="179" t="s">
        <v>44</v>
      </c>
      <c r="C2" s="179"/>
      <c r="D2" s="179"/>
      <c r="E2" s="179"/>
      <c r="F2" s="179"/>
      <c r="G2" s="179"/>
      <c r="H2" s="179"/>
      <c r="I2" s="179"/>
      <c r="J2" s="179"/>
      <c r="K2" s="179"/>
    </row>
    <row r="6" spans="1:11" x14ac:dyDescent="0.3">
      <c r="B6" s="185" t="s">
        <v>56</v>
      </c>
      <c r="C6" s="48">
        <v>45474</v>
      </c>
      <c r="D6" s="48">
        <v>45839</v>
      </c>
      <c r="E6" s="180" t="s">
        <v>26</v>
      </c>
      <c r="F6" s="48">
        <v>45474</v>
      </c>
      <c r="G6" s="48">
        <v>45839</v>
      </c>
      <c r="H6" s="180" t="s">
        <v>26</v>
      </c>
      <c r="I6" s="48">
        <v>45474</v>
      </c>
      <c r="J6" s="48">
        <v>45839</v>
      </c>
      <c r="K6" s="180" t="s">
        <v>26</v>
      </c>
    </row>
    <row r="7" spans="1:11" ht="24" customHeight="1" x14ac:dyDescent="0.3">
      <c r="B7" s="186"/>
      <c r="C7" s="182" t="s">
        <v>35</v>
      </c>
      <c r="D7" s="182"/>
      <c r="E7" s="181"/>
      <c r="F7" s="183" t="s">
        <v>34</v>
      </c>
      <c r="G7" s="183"/>
      <c r="H7" s="181"/>
      <c r="I7" s="184" t="s">
        <v>36</v>
      </c>
      <c r="J7" s="184"/>
      <c r="K7" s="181"/>
    </row>
    <row r="8" spans="1:11" ht="18" x14ac:dyDescent="0.35">
      <c r="A8" s="47">
        <v>7</v>
      </c>
      <c r="B8" s="74" t="s">
        <v>57</v>
      </c>
      <c r="C8" s="75">
        <f>VLOOKUP(A8,RDS!FP6:FS35,4,FALSE)</f>
        <v>5000</v>
      </c>
      <c r="D8" s="75">
        <f>+RDS!FR75</f>
        <v>4539</v>
      </c>
      <c r="E8" s="76">
        <f>+D8/C8-1</f>
        <v>-9.2199999999999949E-2</v>
      </c>
      <c r="F8" s="75">
        <f>VLOOKUP(A8,RDS!FP6:FV35,7,FALSE)</f>
        <v>215311903</v>
      </c>
      <c r="G8" s="93">
        <f>+RDS!FU75</f>
        <v>223101544</v>
      </c>
      <c r="H8" s="76">
        <f>+G8/F8-1</f>
        <v>3.6178403940817061E-2</v>
      </c>
      <c r="I8" s="75">
        <f>VLOOKUP(A8,RDS!FP6:FY35,10,FALSE)</f>
        <v>5543</v>
      </c>
      <c r="J8" s="75">
        <f>+RDS!FX75</f>
        <v>4776</v>
      </c>
      <c r="K8" s="76">
        <f>+J8/I8-1</f>
        <v>-0.13837272235251674</v>
      </c>
    </row>
    <row r="9" spans="1:11" ht="18" x14ac:dyDescent="0.35">
      <c r="A9" s="47">
        <v>7</v>
      </c>
      <c r="B9" s="74" t="s">
        <v>58</v>
      </c>
      <c r="C9" s="75">
        <f>VLOOKUP(A9,FERRE!AP6:AS35,4,FALSE)</f>
        <v>966</v>
      </c>
      <c r="D9" s="75">
        <f>+FERRE!AR75</f>
        <v>567</v>
      </c>
      <c r="E9" s="76">
        <f>+D9/C9-1</f>
        <v>-0.41304347826086951</v>
      </c>
      <c r="F9" s="75">
        <f>VLOOKUP(A9,FERRE!AP6:AV35,7,FALSE)</f>
        <v>19048400</v>
      </c>
      <c r="G9" s="93">
        <f>+FERRE!AU75</f>
        <v>10469758</v>
      </c>
      <c r="H9" s="76">
        <f>+G9/F9-1</f>
        <v>-0.45036024023015053</v>
      </c>
      <c r="I9" s="75">
        <f>VLOOKUP(A9,FERRE!AP6:AY35,10,FALSE)</f>
        <v>1584</v>
      </c>
      <c r="J9" s="75">
        <f>+FERRE!AX75</f>
        <v>789</v>
      </c>
      <c r="K9" s="76">
        <f>+J9/I9-1</f>
        <v>-0.50189393939393945</v>
      </c>
    </row>
    <row r="10" spans="1:11" ht="18" x14ac:dyDescent="0.35">
      <c r="A10" s="47"/>
      <c r="B10" s="74" t="s">
        <v>62</v>
      </c>
      <c r="C10" s="75"/>
      <c r="D10" s="75">
        <f>+'MELI PERÙ'!C39</f>
        <v>38</v>
      </c>
      <c r="E10" s="76"/>
      <c r="F10" s="75"/>
      <c r="G10" s="93">
        <f>+'MELI PERÙ'!L39</f>
        <v>756902.40000000014</v>
      </c>
      <c r="H10" s="76"/>
      <c r="I10" s="75"/>
      <c r="J10" s="75">
        <f>+'MELI PERÙ'!G39</f>
        <v>51</v>
      </c>
      <c r="K10" s="76"/>
    </row>
    <row r="11" spans="1:11" ht="18" x14ac:dyDescent="0.35">
      <c r="A11" s="47">
        <v>7</v>
      </c>
      <c r="B11" s="85" t="s">
        <v>45</v>
      </c>
      <c r="C11" s="86">
        <f>+'VENTAS RIPLEY'!D37</f>
        <v>36</v>
      </c>
      <c r="D11" s="86">
        <f>+'VENTAS RIPLEY'!D74</f>
        <v>0</v>
      </c>
      <c r="E11" s="87"/>
      <c r="F11" s="86">
        <f>+'VENTAS RIPLEY'!G37</f>
        <v>2092268</v>
      </c>
      <c r="G11" s="94">
        <f>+'VENTAS RIPLEY'!G74</f>
        <v>0</v>
      </c>
      <c r="H11" s="87"/>
      <c r="I11" s="86"/>
      <c r="J11" s="86">
        <f>+'VENTAS RIPLEY'!J74</f>
        <v>0</v>
      </c>
      <c r="K11" s="87"/>
    </row>
    <row r="12" spans="1:11" ht="18" x14ac:dyDescent="0.35">
      <c r="A12" s="47"/>
      <c r="B12" s="85" t="s">
        <v>55</v>
      </c>
      <c r="C12" s="86"/>
      <c r="D12" s="86">
        <f>+WALMART!C76</f>
        <v>7</v>
      </c>
      <c r="E12" s="87"/>
      <c r="F12" s="86"/>
      <c r="G12" s="94">
        <f>+WALMART!F76</f>
        <v>300860</v>
      </c>
      <c r="H12" s="87"/>
      <c r="I12" s="86"/>
      <c r="J12" s="86">
        <f>+WALMART!I76</f>
        <v>9</v>
      </c>
      <c r="K12" s="87"/>
    </row>
    <row r="13" spans="1:11" ht="18" x14ac:dyDescent="0.35">
      <c r="A13" s="47"/>
      <c r="B13" s="99" t="s">
        <v>64</v>
      </c>
      <c r="C13" s="100"/>
      <c r="D13" s="100">
        <f>+D14+D15</f>
        <v>116</v>
      </c>
      <c r="E13" s="101"/>
      <c r="F13" s="100"/>
      <c r="G13" s="102">
        <f>+G14+G15</f>
        <v>15353391</v>
      </c>
      <c r="H13" s="101"/>
      <c r="I13" s="100"/>
      <c r="J13" s="100">
        <f>+J14+J15</f>
        <v>315</v>
      </c>
      <c r="K13" s="101"/>
    </row>
    <row r="14" spans="1:11" ht="15.6" x14ac:dyDescent="0.3">
      <c r="A14" s="47">
        <v>7</v>
      </c>
      <c r="B14" s="111" t="s">
        <v>65</v>
      </c>
      <c r="C14" s="88">
        <f>VLOOKUP(A14,'VENTAS DIGITALES '!A9:D40,4,FALSE)</f>
        <v>98</v>
      </c>
      <c r="D14" s="88">
        <f>+'VENTAS DIGITALES '!C79</f>
        <v>114</v>
      </c>
      <c r="E14" s="89">
        <f>+D14/C14-1</f>
        <v>0.16326530612244894</v>
      </c>
      <c r="F14" s="88">
        <f>VLOOKUP(A14,'VENTAS DIGITALES '!A9:G40,7,FALSE)</f>
        <v>10269075</v>
      </c>
      <c r="G14" s="95">
        <f>+'VENTAS DIGITALES '!F79</f>
        <v>15328791</v>
      </c>
      <c r="H14" s="89">
        <f>+G14/F14-1</f>
        <v>0.49271390071647159</v>
      </c>
      <c r="I14" s="88">
        <f>VLOOKUP(A14,'VENTAS DIGITALES '!A9:J40,10,FALSE)</f>
        <v>149</v>
      </c>
      <c r="J14" s="88">
        <f>+'VENTAS DIGITALES '!I79</f>
        <v>312</v>
      </c>
      <c r="K14" s="89">
        <f>+J14/I14-1</f>
        <v>1.0939597315436242</v>
      </c>
    </row>
    <row r="15" spans="1:11" ht="15.6" x14ac:dyDescent="0.3">
      <c r="A15" s="47"/>
      <c r="B15" s="111" t="s">
        <v>66</v>
      </c>
      <c r="C15" s="88"/>
      <c r="D15" s="88">
        <f>+'VENTAS DIGITALES '!P79</f>
        <v>2</v>
      </c>
      <c r="E15" s="89"/>
      <c r="F15" s="88"/>
      <c r="G15" s="95">
        <f>+'VENTAS DIGITALES '!S79</f>
        <v>24600</v>
      </c>
      <c r="H15" s="89"/>
      <c r="I15" s="88"/>
      <c r="J15" s="88">
        <f>+'VENTAS DIGITALES '!V79</f>
        <v>3</v>
      </c>
      <c r="K15" s="89"/>
    </row>
    <row r="16" spans="1:11" ht="18" x14ac:dyDescent="0.35">
      <c r="A16" s="47"/>
      <c r="B16" s="103" t="s">
        <v>67</v>
      </c>
      <c r="C16" s="104"/>
      <c r="D16" s="104">
        <f>+D17+D18</f>
        <v>77</v>
      </c>
      <c r="E16" s="105"/>
      <c r="F16" s="104"/>
      <c r="G16" s="106">
        <f>+G17+G18</f>
        <v>5684211</v>
      </c>
      <c r="H16" s="105"/>
      <c r="I16" s="104"/>
      <c r="J16" s="104">
        <f>+J17+J18</f>
        <v>204</v>
      </c>
      <c r="K16" s="105"/>
    </row>
    <row r="17" spans="1:11" ht="15.6" x14ac:dyDescent="0.3">
      <c r="A17" s="47"/>
      <c r="B17" s="110" t="s">
        <v>68</v>
      </c>
      <c r="C17" s="107"/>
      <c r="D17" s="107">
        <f>+'VENTAS SHOWROOM '!C76</f>
        <v>66</v>
      </c>
      <c r="E17" s="108"/>
      <c r="F17" s="107"/>
      <c r="G17" s="109">
        <f>+'VENTAS SHOWROOM '!F76</f>
        <v>4472390</v>
      </c>
      <c r="H17" s="108"/>
      <c r="I17" s="107"/>
      <c r="J17" s="107">
        <f>+'VENTAS SHOWROOM '!I76</f>
        <v>154</v>
      </c>
      <c r="K17" s="108"/>
    </row>
    <row r="18" spans="1:11" ht="15.6" x14ac:dyDescent="0.3">
      <c r="A18" s="47"/>
      <c r="B18" s="110" t="s">
        <v>69</v>
      </c>
      <c r="C18" s="107"/>
      <c r="D18" s="107">
        <f>+'VENTAS SHOWROOM '!P76</f>
        <v>11</v>
      </c>
      <c r="E18" s="108"/>
      <c r="F18" s="107"/>
      <c r="G18" s="109">
        <f>+'VENTAS SHOWROOM '!S76</f>
        <v>1211821</v>
      </c>
      <c r="H18" s="108"/>
      <c r="I18" s="107"/>
      <c r="J18" s="107">
        <f>+'VENTAS SHOWROOM '!V76</f>
        <v>50</v>
      </c>
      <c r="K18" s="108"/>
    </row>
    <row r="19" spans="1:11" ht="18" x14ac:dyDescent="0.35">
      <c r="A19" s="47"/>
      <c r="B19" s="151" t="s">
        <v>105</v>
      </c>
      <c r="C19" s="152"/>
      <c r="D19" s="152">
        <f>+D20+D21</f>
        <v>2</v>
      </c>
      <c r="E19" s="153"/>
      <c r="F19" s="152"/>
      <c r="G19" s="154">
        <f>+G20+G21</f>
        <v>225333</v>
      </c>
      <c r="H19" s="153"/>
      <c r="I19" s="152"/>
      <c r="J19" s="152">
        <f>+J20+J21</f>
        <v>18</v>
      </c>
      <c r="K19" s="153"/>
    </row>
    <row r="20" spans="1:11" ht="15.6" x14ac:dyDescent="0.3">
      <c r="A20" s="47"/>
      <c r="B20" s="155" t="s">
        <v>103</v>
      </c>
      <c r="C20" s="75"/>
      <c r="D20" s="75">
        <f>+'VENTA INTERNA '!D39</f>
        <v>2</v>
      </c>
      <c r="E20" s="76"/>
      <c r="F20" s="75"/>
      <c r="G20" s="93">
        <f>+'VENTA INTERNA '!F39</f>
        <v>225333</v>
      </c>
      <c r="H20" s="76"/>
      <c r="I20" s="75"/>
      <c r="J20" s="75">
        <f>+'VENTA INTERNA '!H39</f>
        <v>18</v>
      </c>
      <c r="K20" s="76"/>
    </row>
    <row r="21" spans="1:11" ht="15.6" x14ac:dyDescent="0.3">
      <c r="A21" s="47"/>
      <c r="B21" s="155" t="s">
        <v>104</v>
      </c>
      <c r="C21" s="75"/>
      <c r="D21" s="75">
        <f>+'VENTA INTERNA '!M39</f>
        <v>0</v>
      </c>
      <c r="E21" s="76"/>
      <c r="F21" s="75"/>
      <c r="G21" s="93">
        <f>+'VENTA INTERNA '!O39</f>
        <v>0</v>
      </c>
      <c r="H21" s="76"/>
      <c r="I21" s="75"/>
      <c r="J21" s="75">
        <f>+'VENTA INTERNA '!Q39</f>
        <v>0</v>
      </c>
      <c r="K21" s="76"/>
    </row>
    <row r="22" spans="1:11" ht="18" x14ac:dyDescent="0.35">
      <c r="B22" s="90" t="s">
        <v>61</v>
      </c>
      <c r="C22" s="91"/>
      <c r="D22" s="91">
        <f>+'AUTOSOL '!D39</f>
        <v>28</v>
      </c>
      <c r="E22" s="91"/>
      <c r="F22" s="91"/>
      <c r="G22" s="96">
        <f>+'AUTOSOL '!F39</f>
        <v>6512978</v>
      </c>
      <c r="H22" s="91"/>
      <c r="I22" s="91"/>
      <c r="J22" s="92">
        <f>+'AUTOSOL '!H39</f>
        <v>28</v>
      </c>
      <c r="K22" s="91"/>
    </row>
    <row r="23" spans="1:11" ht="15.6" x14ac:dyDescent="0.3">
      <c r="A23" s="47"/>
      <c r="B23" s="112" t="s">
        <v>70</v>
      </c>
      <c r="C23" s="98">
        <f>+C8+C10+C12+C11+C14+C17+C22+C20</f>
        <v>5134</v>
      </c>
      <c r="D23" s="98">
        <f>+D8+D10+D11+D12+D14+D17+D22+D20</f>
        <v>4794</v>
      </c>
      <c r="E23" s="112"/>
      <c r="F23" s="98">
        <f>+F8+F14+F10+F11+F12+F17+F22+F20</f>
        <v>227673246</v>
      </c>
      <c r="G23" s="98">
        <f>+G8+G10+G11+G12+G14+G17+G22+G20</f>
        <v>250698798.40000001</v>
      </c>
      <c r="H23" s="112"/>
      <c r="I23" s="98">
        <f>+I8+I10+I11+I12+I14+I17+I22+I20</f>
        <v>5692</v>
      </c>
      <c r="J23" s="98">
        <f>+J8+J10+J11+J12+J14+J17+J22+J20</f>
        <v>5348</v>
      </c>
      <c r="K23" s="112"/>
    </row>
    <row r="24" spans="1:11" ht="15.6" x14ac:dyDescent="0.3">
      <c r="A24" s="47"/>
      <c r="B24" s="112" t="s">
        <v>71</v>
      </c>
      <c r="C24" s="98">
        <f>+C9+C15+C18+C21</f>
        <v>966</v>
      </c>
      <c r="D24" s="98">
        <f>+D9+D15+D18+D21</f>
        <v>580</v>
      </c>
      <c r="E24" s="113"/>
      <c r="F24" s="98">
        <f>+F9+F15+F18+F21</f>
        <v>19048400</v>
      </c>
      <c r="G24" s="98">
        <f>+G9+G15+G18+G21</f>
        <v>11706179</v>
      </c>
      <c r="H24" s="113"/>
      <c r="I24" s="98">
        <f>+I9+I15+I18+I21</f>
        <v>1584</v>
      </c>
      <c r="J24" s="98">
        <f>+J9+J15+J18+J21</f>
        <v>842</v>
      </c>
      <c r="K24" s="113"/>
    </row>
    <row r="25" spans="1:11" ht="18" x14ac:dyDescent="0.35">
      <c r="A25" s="47"/>
      <c r="B25" s="114"/>
      <c r="C25" s="115"/>
      <c r="D25" s="115"/>
      <c r="E25" s="116"/>
      <c r="F25" s="115"/>
      <c r="G25" s="115"/>
      <c r="H25" s="116"/>
      <c r="I25" s="115"/>
      <c r="J25" s="115"/>
      <c r="K25" s="116"/>
    </row>
    <row r="26" spans="1:11" ht="18" x14ac:dyDescent="0.35">
      <c r="A26" s="47"/>
      <c r="B26" s="114"/>
      <c r="C26" s="115"/>
      <c r="D26" s="115"/>
      <c r="E26" s="116"/>
      <c r="F26" s="115"/>
      <c r="G26" s="115"/>
      <c r="H26" s="116"/>
      <c r="I26" s="115"/>
      <c r="J26" s="115"/>
      <c r="K26" s="116"/>
    </row>
    <row r="27" spans="1:11" ht="18" x14ac:dyDescent="0.35">
      <c r="A27" s="47"/>
      <c r="B27" s="114"/>
      <c r="C27" s="115"/>
      <c r="D27" s="115"/>
      <c r="E27" s="116"/>
      <c r="F27" s="115"/>
      <c r="G27" s="115"/>
      <c r="H27" s="116"/>
      <c r="I27" s="115"/>
      <c r="J27" s="115"/>
      <c r="K27" s="116"/>
    </row>
    <row r="29" spans="1:11" x14ac:dyDescent="0.3">
      <c r="C29" s="2"/>
      <c r="F29" s="2"/>
      <c r="G29" s="2"/>
    </row>
    <row r="30" spans="1:11" x14ac:dyDescent="0.3">
      <c r="G30" s="2"/>
    </row>
    <row r="31" spans="1:11" x14ac:dyDescent="0.3">
      <c r="B31" s="73" t="s">
        <v>48</v>
      </c>
      <c r="C31" s="73" t="s">
        <v>49</v>
      </c>
      <c r="D31" s="73" t="s">
        <v>50</v>
      </c>
    </row>
    <row r="32" spans="1:11" x14ac:dyDescent="0.3">
      <c r="B32" s="3" t="s">
        <v>51</v>
      </c>
      <c r="C32" s="4">
        <f>+(G8/A8)*30</f>
        <v>956149474.28571427</v>
      </c>
      <c r="D32" s="10">
        <f>+(G9/A9)*30</f>
        <v>44870391.428571433</v>
      </c>
    </row>
    <row r="33" spans="2:4" x14ac:dyDescent="0.3">
      <c r="B33" s="3" t="s">
        <v>52</v>
      </c>
      <c r="C33" s="10">
        <f>+C32/1.19</f>
        <v>803486953.18127251</v>
      </c>
      <c r="D33" s="10">
        <f>+D32/1.19</f>
        <v>37706211.284513809</v>
      </c>
    </row>
    <row r="41" spans="2:4" x14ac:dyDescent="0.3">
      <c r="C41" s="2"/>
      <c r="D41" s="11"/>
    </row>
    <row r="42" spans="2:4" x14ac:dyDescent="0.3">
      <c r="C42" s="2"/>
    </row>
    <row r="43" spans="2:4" x14ac:dyDescent="0.3">
      <c r="C43" s="2"/>
    </row>
    <row r="44" spans="2:4" x14ac:dyDescent="0.3">
      <c r="C44" s="2"/>
    </row>
    <row r="45" spans="2:4" x14ac:dyDescent="0.3">
      <c r="C45" s="2"/>
    </row>
    <row r="46" spans="2:4" x14ac:dyDescent="0.3">
      <c r="C46" s="2"/>
    </row>
    <row r="47" spans="2:4" x14ac:dyDescent="0.3">
      <c r="C47" s="2"/>
    </row>
    <row r="48" spans="2:4" x14ac:dyDescent="0.3">
      <c r="C48" s="2"/>
    </row>
    <row r="49" spans="3:3" x14ac:dyDescent="0.3">
      <c r="C49" s="2"/>
    </row>
    <row r="50" spans="3:3" x14ac:dyDescent="0.3">
      <c r="C50" s="2"/>
    </row>
    <row r="51" spans="3:3" x14ac:dyDescent="0.3">
      <c r="C51" s="2"/>
    </row>
    <row r="52" spans="3:3" x14ac:dyDescent="0.3">
      <c r="C52" s="2"/>
    </row>
    <row r="53" spans="3:3" x14ac:dyDescent="0.3">
      <c r="C53" s="2"/>
    </row>
    <row r="54" spans="3:3" x14ac:dyDescent="0.3">
      <c r="C54" s="2"/>
    </row>
    <row r="55" spans="3:3" x14ac:dyDescent="0.3">
      <c r="C55" s="2"/>
    </row>
    <row r="56" spans="3:3" x14ac:dyDescent="0.3">
      <c r="C56" s="2"/>
    </row>
    <row r="57" spans="3:3" x14ac:dyDescent="0.3">
      <c r="C57" s="2"/>
    </row>
    <row r="58" spans="3:3" x14ac:dyDescent="0.3">
      <c r="C58" s="2"/>
    </row>
    <row r="59" spans="3:3" x14ac:dyDescent="0.3">
      <c r="C59" s="2"/>
    </row>
    <row r="60" spans="3:3" x14ac:dyDescent="0.3">
      <c r="C60" s="2"/>
    </row>
    <row r="61" spans="3:3" x14ac:dyDescent="0.3">
      <c r="C61" s="2"/>
    </row>
    <row r="62" spans="3:3" x14ac:dyDescent="0.3">
      <c r="C62" s="2"/>
    </row>
    <row r="63" spans="3:3" x14ac:dyDescent="0.3">
      <c r="C63" s="2"/>
    </row>
    <row r="64" spans="3:3" x14ac:dyDescent="0.3">
      <c r="C64" s="2"/>
    </row>
    <row r="65" spans="3:3" x14ac:dyDescent="0.3">
      <c r="C65" s="2"/>
    </row>
    <row r="66" spans="3:3" x14ac:dyDescent="0.3">
      <c r="C66" s="2"/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mergeCells count="8">
    <mergeCell ref="B2:K2"/>
    <mergeCell ref="K6:K7"/>
    <mergeCell ref="C7:D7"/>
    <mergeCell ref="F7:G7"/>
    <mergeCell ref="I7:J7"/>
    <mergeCell ref="E6:E7"/>
    <mergeCell ref="H6:H7"/>
    <mergeCell ref="B6:B7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D3FB0-9813-431D-86C5-C6CFD34B8674}">
  <dimension ref="C5:U39"/>
  <sheetViews>
    <sheetView topLeftCell="B1" zoomScale="80" zoomScaleNormal="80" workbookViewId="0">
      <selection activeCell="D40" sqref="D40"/>
    </sheetView>
  </sheetViews>
  <sheetFormatPr baseColWidth="10" defaultRowHeight="14.4" x14ac:dyDescent="0.3"/>
  <cols>
    <col min="3" max="3" width="14.44140625" bestFit="1" customWidth="1"/>
    <col min="5" max="5" width="13.109375" customWidth="1"/>
    <col min="7" max="7" width="12.6640625" bestFit="1" customWidth="1"/>
    <col min="9" max="9" width="12.6640625" customWidth="1"/>
    <col min="10" max="12" width="11.88671875" customWidth="1"/>
    <col min="14" max="14" width="12.44140625" customWidth="1"/>
    <col min="16" max="16" width="13.77734375" customWidth="1"/>
    <col min="18" max="18" width="12.44140625" customWidth="1"/>
  </cols>
  <sheetData>
    <row r="5" spans="3:21" ht="21" x14ac:dyDescent="0.4">
      <c r="C5" s="261">
        <v>45839</v>
      </c>
      <c r="D5" s="262"/>
      <c r="E5" s="262"/>
      <c r="F5" s="262"/>
      <c r="G5" s="262"/>
      <c r="H5" s="262"/>
      <c r="I5" s="262"/>
      <c r="J5" s="262"/>
      <c r="K5" s="262"/>
      <c r="L5" s="263"/>
      <c r="M5" s="253">
        <v>45839</v>
      </c>
      <c r="N5" s="253"/>
      <c r="O5" s="253"/>
      <c r="P5" s="253"/>
      <c r="Q5" s="253"/>
      <c r="R5" s="253"/>
      <c r="S5" s="253"/>
      <c r="T5" s="253"/>
      <c r="U5" s="253"/>
    </row>
    <row r="6" spans="3:21" ht="18" x14ac:dyDescent="0.35">
      <c r="C6" s="264" t="s">
        <v>88</v>
      </c>
      <c r="D6" s="265"/>
      <c r="E6" s="265"/>
      <c r="F6" s="265"/>
      <c r="G6" s="265"/>
      <c r="H6" s="265"/>
      <c r="I6" s="265"/>
      <c r="J6" s="265"/>
      <c r="K6" s="265"/>
      <c r="L6" s="266"/>
      <c r="M6" s="259" t="s">
        <v>89</v>
      </c>
      <c r="N6" s="260"/>
      <c r="O6" s="260"/>
      <c r="P6" s="260"/>
      <c r="Q6" s="260"/>
      <c r="R6" s="260"/>
      <c r="S6" s="260"/>
      <c r="T6" s="260"/>
      <c r="U6" s="260"/>
    </row>
    <row r="7" spans="3:21" ht="43.2" x14ac:dyDescent="0.3">
      <c r="C7" s="6" t="s">
        <v>14</v>
      </c>
      <c r="D7" s="7" t="s">
        <v>0</v>
      </c>
      <c r="E7" s="7" t="s">
        <v>20</v>
      </c>
      <c r="F7" s="7" t="s">
        <v>1</v>
      </c>
      <c r="G7" s="7" t="s">
        <v>2</v>
      </c>
      <c r="H7" s="7" t="s">
        <v>17</v>
      </c>
      <c r="I7" s="7" t="s">
        <v>19</v>
      </c>
      <c r="J7" s="7" t="s">
        <v>15</v>
      </c>
      <c r="K7" s="7" t="s">
        <v>87</v>
      </c>
      <c r="L7" s="7" t="s">
        <v>106</v>
      </c>
      <c r="M7" s="7" t="s">
        <v>0</v>
      </c>
      <c r="N7" s="7" t="s">
        <v>20</v>
      </c>
      <c r="O7" s="7" t="s">
        <v>1</v>
      </c>
      <c r="P7" s="7" t="s">
        <v>2</v>
      </c>
      <c r="Q7" s="7" t="s">
        <v>17</v>
      </c>
      <c r="R7" s="7" t="s">
        <v>19</v>
      </c>
      <c r="S7" s="7" t="s">
        <v>15</v>
      </c>
      <c r="T7" s="7" t="s">
        <v>87</v>
      </c>
      <c r="U7" s="7" t="s">
        <v>106</v>
      </c>
    </row>
    <row r="8" spans="3:21" x14ac:dyDescent="0.3">
      <c r="C8" s="9">
        <v>45839</v>
      </c>
      <c r="D8" s="71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 t="e">
        <f t="shared" ref="J8:J37" si="0">+F8/H8</f>
        <v>#DIV/0!</v>
      </c>
      <c r="K8" s="4">
        <v>0</v>
      </c>
      <c r="L8" s="4">
        <v>0</v>
      </c>
      <c r="M8" s="71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 t="e">
        <f t="shared" ref="S8:S37" si="1">+O8/Q8</f>
        <v>#DIV/0!</v>
      </c>
      <c r="T8" s="3">
        <v>0</v>
      </c>
      <c r="U8" s="3">
        <v>0</v>
      </c>
    </row>
    <row r="9" spans="3:21" x14ac:dyDescent="0.3">
      <c r="C9" s="9">
        <v>45840</v>
      </c>
      <c r="D9" s="134">
        <v>1</v>
      </c>
      <c r="E9" s="128">
        <f>+E8+D9</f>
        <v>1</v>
      </c>
      <c r="F9" s="128">
        <v>174000</v>
      </c>
      <c r="G9" s="128">
        <f>+G8+F9</f>
        <v>174000</v>
      </c>
      <c r="H9" s="128">
        <v>10</v>
      </c>
      <c r="I9" s="128">
        <f>+I8+H9</f>
        <v>10</v>
      </c>
      <c r="J9" s="128">
        <f t="shared" si="0"/>
        <v>17400</v>
      </c>
      <c r="K9" s="4">
        <v>0</v>
      </c>
      <c r="L9" s="4">
        <v>0</v>
      </c>
      <c r="M9" s="134">
        <v>0</v>
      </c>
      <c r="N9" s="128">
        <f>+N8+M9</f>
        <v>0</v>
      </c>
      <c r="O9" s="128">
        <v>0</v>
      </c>
      <c r="P9" s="128">
        <f>+P8+O9</f>
        <v>0</v>
      </c>
      <c r="Q9" s="128">
        <v>0</v>
      </c>
      <c r="R9" s="128">
        <f>+R8+Q9</f>
        <v>0</v>
      </c>
      <c r="S9" s="128" t="e">
        <f t="shared" si="1"/>
        <v>#DIV/0!</v>
      </c>
      <c r="T9" s="3">
        <v>0</v>
      </c>
      <c r="U9" s="3">
        <v>0</v>
      </c>
    </row>
    <row r="10" spans="3:21" x14ac:dyDescent="0.3">
      <c r="C10" s="9">
        <v>45841</v>
      </c>
      <c r="D10" s="71">
        <v>0</v>
      </c>
      <c r="E10" s="4">
        <f>+E9+D10</f>
        <v>1</v>
      </c>
      <c r="F10" s="4">
        <v>0</v>
      </c>
      <c r="G10" s="4">
        <f t="shared" ref="G10:G37" si="2">+G9+F10</f>
        <v>174000</v>
      </c>
      <c r="H10" s="4">
        <v>0</v>
      </c>
      <c r="I10" s="4">
        <f t="shared" ref="I10:I37" si="3">+I9+H10</f>
        <v>10</v>
      </c>
      <c r="J10" s="4" t="e">
        <f t="shared" si="0"/>
        <v>#DIV/0!</v>
      </c>
      <c r="K10" s="4">
        <v>0</v>
      </c>
      <c r="L10" s="4">
        <v>0</v>
      </c>
      <c r="M10" s="71">
        <v>0</v>
      </c>
      <c r="N10" s="4">
        <f>+N9+M10</f>
        <v>0</v>
      </c>
      <c r="O10" s="4">
        <v>0</v>
      </c>
      <c r="P10" s="4">
        <f t="shared" ref="P10:P37" si="4">+P9+O10</f>
        <v>0</v>
      </c>
      <c r="Q10" s="4">
        <v>0</v>
      </c>
      <c r="R10" s="4">
        <f t="shared" ref="R10:R37" si="5">+R9+Q10</f>
        <v>0</v>
      </c>
      <c r="S10" s="4" t="e">
        <f t="shared" si="1"/>
        <v>#DIV/0!</v>
      </c>
      <c r="T10" s="3">
        <v>0</v>
      </c>
      <c r="U10" s="3">
        <v>0</v>
      </c>
    </row>
    <row r="11" spans="3:21" x14ac:dyDescent="0.3">
      <c r="C11" s="9">
        <v>45842</v>
      </c>
      <c r="D11" s="71">
        <v>1</v>
      </c>
      <c r="E11" s="4">
        <f t="shared" ref="E11:E37" si="6">+E10+D11</f>
        <v>2</v>
      </c>
      <c r="F11" s="4">
        <v>51333</v>
      </c>
      <c r="G11" s="4">
        <f t="shared" si="2"/>
        <v>225333</v>
      </c>
      <c r="H11" s="4">
        <v>8</v>
      </c>
      <c r="I11" s="4">
        <f t="shared" si="3"/>
        <v>18</v>
      </c>
      <c r="J11" s="4">
        <f t="shared" si="0"/>
        <v>6416.625</v>
      </c>
      <c r="K11" s="4">
        <v>0</v>
      </c>
      <c r="L11" s="4">
        <v>0</v>
      </c>
      <c r="M11" s="71">
        <v>0</v>
      </c>
      <c r="N11" s="4">
        <f t="shared" ref="N11:N37" si="7">+N10+M11</f>
        <v>0</v>
      </c>
      <c r="O11" s="4">
        <v>0</v>
      </c>
      <c r="P11" s="4">
        <f t="shared" si="4"/>
        <v>0</v>
      </c>
      <c r="Q11" s="4">
        <v>0</v>
      </c>
      <c r="R11" s="4">
        <f t="shared" si="5"/>
        <v>0</v>
      </c>
      <c r="S11" s="4" t="e">
        <f t="shared" si="1"/>
        <v>#DIV/0!</v>
      </c>
      <c r="T11" s="3">
        <v>0</v>
      </c>
      <c r="U11" s="3">
        <v>0</v>
      </c>
    </row>
    <row r="12" spans="3:21" x14ac:dyDescent="0.3">
      <c r="C12" s="9">
        <v>45843</v>
      </c>
      <c r="D12" s="71">
        <v>0</v>
      </c>
      <c r="E12" s="4">
        <f t="shared" si="6"/>
        <v>2</v>
      </c>
      <c r="F12" s="4">
        <v>0</v>
      </c>
      <c r="G12" s="4">
        <f t="shared" si="2"/>
        <v>225333</v>
      </c>
      <c r="H12" s="4">
        <v>0</v>
      </c>
      <c r="I12" s="4">
        <f t="shared" si="3"/>
        <v>18</v>
      </c>
      <c r="J12" s="4" t="e">
        <f t="shared" si="0"/>
        <v>#DIV/0!</v>
      </c>
      <c r="K12" s="4">
        <v>0</v>
      </c>
      <c r="L12" s="4">
        <v>0</v>
      </c>
      <c r="M12" s="71">
        <v>0</v>
      </c>
      <c r="N12" s="4">
        <f t="shared" si="7"/>
        <v>0</v>
      </c>
      <c r="O12" s="4">
        <v>0</v>
      </c>
      <c r="P12" s="4">
        <f t="shared" si="4"/>
        <v>0</v>
      </c>
      <c r="Q12" s="4">
        <v>0</v>
      </c>
      <c r="R12" s="4">
        <f t="shared" si="5"/>
        <v>0</v>
      </c>
      <c r="S12" s="4" t="e">
        <f t="shared" si="1"/>
        <v>#DIV/0!</v>
      </c>
      <c r="T12" s="3">
        <v>0</v>
      </c>
      <c r="U12" s="3">
        <v>0</v>
      </c>
    </row>
    <row r="13" spans="3:21" x14ac:dyDescent="0.3">
      <c r="C13" s="9">
        <v>45844</v>
      </c>
      <c r="D13" s="71">
        <v>0</v>
      </c>
      <c r="E13" s="4">
        <f t="shared" si="6"/>
        <v>2</v>
      </c>
      <c r="F13" s="4">
        <v>0</v>
      </c>
      <c r="G13" s="4">
        <f t="shared" si="2"/>
        <v>225333</v>
      </c>
      <c r="H13" s="4">
        <v>0</v>
      </c>
      <c r="I13" s="4">
        <f t="shared" si="3"/>
        <v>18</v>
      </c>
      <c r="J13" s="4" t="e">
        <f t="shared" si="0"/>
        <v>#DIV/0!</v>
      </c>
      <c r="K13" s="4">
        <v>0</v>
      </c>
      <c r="L13" s="4">
        <v>0</v>
      </c>
      <c r="M13" s="71">
        <v>0</v>
      </c>
      <c r="N13" s="4">
        <f t="shared" si="7"/>
        <v>0</v>
      </c>
      <c r="O13" s="4">
        <v>0</v>
      </c>
      <c r="P13" s="4">
        <f t="shared" si="4"/>
        <v>0</v>
      </c>
      <c r="Q13" s="4">
        <v>0</v>
      </c>
      <c r="R13" s="4">
        <f t="shared" si="5"/>
        <v>0</v>
      </c>
      <c r="S13" s="4" t="e">
        <f t="shared" si="1"/>
        <v>#DIV/0!</v>
      </c>
      <c r="T13" s="3">
        <v>0</v>
      </c>
      <c r="U13" s="3">
        <v>0</v>
      </c>
    </row>
    <row r="14" spans="3:21" x14ac:dyDescent="0.3">
      <c r="C14" s="9">
        <v>45845</v>
      </c>
      <c r="D14" s="71">
        <v>0</v>
      </c>
      <c r="E14" s="4">
        <f t="shared" si="6"/>
        <v>2</v>
      </c>
      <c r="F14" s="4">
        <v>0</v>
      </c>
      <c r="G14" s="4">
        <f t="shared" si="2"/>
        <v>225333</v>
      </c>
      <c r="H14" s="4">
        <v>0</v>
      </c>
      <c r="I14" s="4">
        <f t="shared" si="3"/>
        <v>18</v>
      </c>
      <c r="J14" s="4" t="e">
        <f t="shared" si="0"/>
        <v>#DIV/0!</v>
      </c>
      <c r="K14" s="4">
        <v>0</v>
      </c>
      <c r="L14" s="4">
        <v>0</v>
      </c>
      <c r="M14" s="71">
        <v>0</v>
      </c>
      <c r="N14" s="4">
        <f t="shared" si="7"/>
        <v>0</v>
      </c>
      <c r="O14" s="4">
        <v>0</v>
      </c>
      <c r="P14" s="4">
        <f t="shared" si="4"/>
        <v>0</v>
      </c>
      <c r="Q14" s="4">
        <v>0</v>
      </c>
      <c r="R14" s="4">
        <f t="shared" si="5"/>
        <v>0</v>
      </c>
      <c r="S14" s="4" t="e">
        <f t="shared" si="1"/>
        <v>#DIV/0!</v>
      </c>
      <c r="T14" s="3">
        <v>0</v>
      </c>
      <c r="U14" s="3">
        <v>0</v>
      </c>
    </row>
    <row r="15" spans="3:21" x14ac:dyDescent="0.3">
      <c r="C15" s="9">
        <v>45846</v>
      </c>
      <c r="D15" s="71"/>
      <c r="E15" s="4">
        <f t="shared" si="6"/>
        <v>2</v>
      </c>
      <c r="F15" s="4"/>
      <c r="G15" s="4">
        <f t="shared" si="2"/>
        <v>225333</v>
      </c>
      <c r="H15" s="4"/>
      <c r="I15" s="4">
        <f t="shared" si="3"/>
        <v>18</v>
      </c>
      <c r="J15" s="4" t="e">
        <f t="shared" si="0"/>
        <v>#DIV/0!</v>
      </c>
      <c r="K15" s="4"/>
      <c r="L15" s="4"/>
      <c r="M15" s="71"/>
      <c r="N15" s="4">
        <f t="shared" si="7"/>
        <v>0</v>
      </c>
      <c r="O15" s="4"/>
      <c r="P15" s="4">
        <f t="shared" si="4"/>
        <v>0</v>
      </c>
      <c r="Q15" s="4"/>
      <c r="R15" s="4">
        <f t="shared" si="5"/>
        <v>0</v>
      </c>
      <c r="S15" s="4" t="e">
        <f t="shared" si="1"/>
        <v>#DIV/0!</v>
      </c>
      <c r="T15" s="3"/>
      <c r="U15" s="3"/>
    </row>
    <row r="16" spans="3:21" x14ac:dyDescent="0.3">
      <c r="C16" s="9">
        <v>45847</v>
      </c>
      <c r="D16" s="71"/>
      <c r="E16" s="4">
        <f t="shared" si="6"/>
        <v>2</v>
      </c>
      <c r="F16" s="4"/>
      <c r="G16" s="4">
        <f t="shared" si="2"/>
        <v>225333</v>
      </c>
      <c r="H16" s="4"/>
      <c r="I16" s="4">
        <f t="shared" si="3"/>
        <v>18</v>
      </c>
      <c r="J16" s="4" t="e">
        <f t="shared" si="0"/>
        <v>#DIV/0!</v>
      </c>
      <c r="K16" s="4"/>
      <c r="L16" s="4"/>
      <c r="M16" s="71"/>
      <c r="N16" s="4">
        <f t="shared" si="7"/>
        <v>0</v>
      </c>
      <c r="O16" s="4"/>
      <c r="P16" s="4">
        <f t="shared" si="4"/>
        <v>0</v>
      </c>
      <c r="Q16" s="4"/>
      <c r="R16" s="4">
        <f t="shared" si="5"/>
        <v>0</v>
      </c>
      <c r="S16" s="4" t="e">
        <f t="shared" si="1"/>
        <v>#DIV/0!</v>
      </c>
      <c r="T16" s="3"/>
      <c r="U16" s="10"/>
    </row>
    <row r="17" spans="3:21" x14ac:dyDescent="0.3">
      <c r="C17" s="9">
        <v>45848</v>
      </c>
      <c r="D17" s="71"/>
      <c r="E17" s="4">
        <f t="shared" si="6"/>
        <v>2</v>
      </c>
      <c r="F17" s="4"/>
      <c r="G17" s="4">
        <f t="shared" si="2"/>
        <v>225333</v>
      </c>
      <c r="H17" s="4"/>
      <c r="I17" s="4">
        <f t="shared" si="3"/>
        <v>18</v>
      </c>
      <c r="J17" s="4" t="e">
        <f t="shared" si="0"/>
        <v>#DIV/0!</v>
      </c>
      <c r="K17" s="4"/>
      <c r="L17" s="4"/>
      <c r="M17" s="71"/>
      <c r="N17" s="4">
        <f t="shared" si="7"/>
        <v>0</v>
      </c>
      <c r="O17" s="4"/>
      <c r="P17" s="4">
        <f t="shared" si="4"/>
        <v>0</v>
      </c>
      <c r="Q17" s="4"/>
      <c r="R17" s="4">
        <f t="shared" si="5"/>
        <v>0</v>
      </c>
      <c r="S17" s="4" t="e">
        <f t="shared" si="1"/>
        <v>#DIV/0!</v>
      </c>
      <c r="T17" s="3"/>
      <c r="U17" s="3"/>
    </row>
    <row r="18" spans="3:21" x14ac:dyDescent="0.3">
      <c r="C18" s="9">
        <v>45849</v>
      </c>
      <c r="D18" s="71"/>
      <c r="E18" s="4">
        <f t="shared" si="6"/>
        <v>2</v>
      </c>
      <c r="F18" s="4"/>
      <c r="G18" s="4">
        <f t="shared" si="2"/>
        <v>225333</v>
      </c>
      <c r="H18" s="4"/>
      <c r="I18" s="4">
        <f t="shared" si="3"/>
        <v>18</v>
      </c>
      <c r="J18" s="4" t="e">
        <f t="shared" si="0"/>
        <v>#DIV/0!</v>
      </c>
      <c r="K18" s="4"/>
      <c r="L18" s="4"/>
      <c r="M18" s="71"/>
      <c r="N18" s="4">
        <f t="shared" si="7"/>
        <v>0</v>
      </c>
      <c r="O18" s="4"/>
      <c r="P18" s="4">
        <f t="shared" si="4"/>
        <v>0</v>
      </c>
      <c r="Q18" s="4"/>
      <c r="R18" s="4">
        <f t="shared" si="5"/>
        <v>0</v>
      </c>
      <c r="S18" s="4" t="e">
        <f t="shared" si="1"/>
        <v>#DIV/0!</v>
      </c>
      <c r="T18" s="3"/>
      <c r="U18" s="3"/>
    </row>
    <row r="19" spans="3:21" x14ac:dyDescent="0.3">
      <c r="C19" s="9">
        <v>45850</v>
      </c>
      <c r="D19" s="71"/>
      <c r="E19" s="4">
        <f t="shared" si="6"/>
        <v>2</v>
      </c>
      <c r="F19" s="4"/>
      <c r="G19" s="4">
        <f t="shared" si="2"/>
        <v>225333</v>
      </c>
      <c r="H19" s="4"/>
      <c r="I19" s="4">
        <f t="shared" si="3"/>
        <v>18</v>
      </c>
      <c r="J19" s="4" t="e">
        <f t="shared" si="0"/>
        <v>#DIV/0!</v>
      </c>
      <c r="K19" s="4"/>
      <c r="L19" s="4"/>
      <c r="M19" s="71"/>
      <c r="N19" s="4">
        <f t="shared" si="7"/>
        <v>0</v>
      </c>
      <c r="O19" s="4"/>
      <c r="P19" s="4">
        <f t="shared" si="4"/>
        <v>0</v>
      </c>
      <c r="Q19" s="4"/>
      <c r="R19" s="4">
        <f t="shared" si="5"/>
        <v>0</v>
      </c>
      <c r="S19" s="4" t="e">
        <f t="shared" si="1"/>
        <v>#DIV/0!</v>
      </c>
      <c r="T19" s="3"/>
      <c r="U19" s="3"/>
    </row>
    <row r="20" spans="3:21" x14ac:dyDescent="0.3">
      <c r="C20" s="9">
        <v>45851</v>
      </c>
      <c r="D20" s="71"/>
      <c r="E20" s="4">
        <f t="shared" si="6"/>
        <v>2</v>
      </c>
      <c r="F20" s="4"/>
      <c r="G20" s="4">
        <f t="shared" si="2"/>
        <v>225333</v>
      </c>
      <c r="H20" s="4"/>
      <c r="I20" s="4">
        <f t="shared" si="3"/>
        <v>18</v>
      </c>
      <c r="J20" s="4" t="e">
        <f t="shared" si="0"/>
        <v>#DIV/0!</v>
      </c>
      <c r="K20" s="4"/>
      <c r="L20" s="4"/>
      <c r="M20" s="71"/>
      <c r="N20" s="4">
        <f t="shared" si="7"/>
        <v>0</v>
      </c>
      <c r="O20" s="4"/>
      <c r="P20" s="4">
        <f t="shared" si="4"/>
        <v>0</v>
      </c>
      <c r="Q20" s="4"/>
      <c r="R20" s="4">
        <f t="shared" si="5"/>
        <v>0</v>
      </c>
      <c r="S20" s="4" t="e">
        <f t="shared" si="1"/>
        <v>#DIV/0!</v>
      </c>
      <c r="T20" s="3"/>
      <c r="U20" s="3"/>
    </row>
    <row r="21" spans="3:21" x14ac:dyDescent="0.3">
      <c r="C21" s="9">
        <v>45852</v>
      </c>
      <c r="D21" s="71"/>
      <c r="E21" s="4">
        <f t="shared" si="6"/>
        <v>2</v>
      </c>
      <c r="F21" s="4"/>
      <c r="G21" s="4">
        <f t="shared" si="2"/>
        <v>225333</v>
      </c>
      <c r="H21" s="4"/>
      <c r="I21" s="4">
        <f t="shared" si="3"/>
        <v>18</v>
      </c>
      <c r="J21" s="4" t="e">
        <f t="shared" si="0"/>
        <v>#DIV/0!</v>
      </c>
      <c r="K21" s="4"/>
      <c r="L21" s="4"/>
      <c r="M21" s="71"/>
      <c r="N21" s="4">
        <f t="shared" si="7"/>
        <v>0</v>
      </c>
      <c r="O21" s="4"/>
      <c r="P21" s="4">
        <f t="shared" si="4"/>
        <v>0</v>
      </c>
      <c r="Q21" s="4"/>
      <c r="R21" s="4">
        <f t="shared" si="5"/>
        <v>0</v>
      </c>
      <c r="S21" s="4" t="e">
        <f t="shared" si="1"/>
        <v>#DIV/0!</v>
      </c>
      <c r="T21" s="3"/>
      <c r="U21" s="3"/>
    </row>
    <row r="22" spans="3:21" x14ac:dyDescent="0.3">
      <c r="C22" s="9">
        <v>45853</v>
      </c>
      <c r="D22" s="71"/>
      <c r="E22" s="4">
        <f t="shared" si="6"/>
        <v>2</v>
      </c>
      <c r="F22" s="4"/>
      <c r="G22" s="4">
        <f t="shared" si="2"/>
        <v>225333</v>
      </c>
      <c r="H22" s="4"/>
      <c r="I22" s="4">
        <f t="shared" si="3"/>
        <v>18</v>
      </c>
      <c r="J22" s="4" t="e">
        <f t="shared" si="0"/>
        <v>#DIV/0!</v>
      </c>
      <c r="K22" s="4"/>
      <c r="L22" s="4"/>
      <c r="M22" s="71"/>
      <c r="N22" s="4">
        <f t="shared" si="7"/>
        <v>0</v>
      </c>
      <c r="O22" s="4"/>
      <c r="P22" s="4">
        <f t="shared" si="4"/>
        <v>0</v>
      </c>
      <c r="Q22" s="4"/>
      <c r="R22" s="4">
        <f t="shared" si="5"/>
        <v>0</v>
      </c>
      <c r="S22" s="4" t="e">
        <f t="shared" si="1"/>
        <v>#DIV/0!</v>
      </c>
      <c r="T22" s="3"/>
      <c r="U22" s="10"/>
    </row>
    <row r="23" spans="3:21" x14ac:dyDescent="0.3">
      <c r="C23" s="9">
        <v>45854</v>
      </c>
      <c r="D23" s="71"/>
      <c r="E23" s="4">
        <f t="shared" si="6"/>
        <v>2</v>
      </c>
      <c r="F23" s="4"/>
      <c r="G23" s="4">
        <f t="shared" si="2"/>
        <v>225333</v>
      </c>
      <c r="H23" s="4"/>
      <c r="I23" s="4">
        <f t="shared" si="3"/>
        <v>18</v>
      </c>
      <c r="J23" s="4" t="e">
        <f t="shared" si="0"/>
        <v>#DIV/0!</v>
      </c>
      <c r="K23" s="4"/>
      <c r="L23" s="4"/>
      <c r="M23" s="71"/>
      <c r="N23" s="4">
        <f t="shared" si="7"/>
        <v>0</v>
      </c>
      <c r="O23" s="4"/>
      <c r="P23" s="4">
        <f t="shared" si="4"/>
        <v>0</v>
      </c>
      <c r="Q23" s="4"/>
      <c r="R23" s="4">
        <f t="shared" si="5"/>
        <v>0</v>
      </c>
      <c r="S23" s="4" t="e">
        <f t="shared" si="1"/>
        <v>#DIV/0!</v>
      </c>
      <c r="T23" s="3"/>
      <c r="U23" s="3"/>
    </row>
    <row r="24" spans="3:21" x14ac:dyDescent="0.3">
      <c r="C24" s="9">
        <v>45855</v>
      </c>
      <c r="D24" s="71"/>
      <c r="E24" s="4">
        <f t="shared" si="6"/>
        <v>2</v>
      </c>
      <c r="F24" s="4"/>
      <c r="G24" s="4">
        <f t="shared" si="2"/>
        <v>225333</v>
      </c>
      <c r="H24" s="4"/>
      <c r="I24" s="4">
        <f t="shared" si="3"/>
        <v>18</v>
      </c>
      <c r="J24" s="4" t="e">
        <f t="shared" si="0"/>
        <v>#DIV/0!</v>
      </c>
      <c r="K24" s="4"/>
      <c r="L24" s="4"/>
      <c r="M24" s="71"/>
      <c r="N24" s="4">
        <f t="shared" si="7"/>
        <v>0</v>
      </c>
      <c r="O24" s="4"/>
      <c r="P24" s="4">
        <f t="shared" si="4"/>
        <v>0</v>
      </c>
      <c r="Q24" s="4"/>
      <c r="R24" s="4">
        <f t="shared" si="5"/>
        <v>0</v>
      </c>
      <c r="S24" s="4" t="e">
        <f t="shared" si="1"/>
        <v>#DIV/0!</v>
      </c>
      <c r="T24" s="3"/>
      <c r="U24" s="3"/>
    </row>
    <row r="25" spans="3:21" x14ac:dyDescent="0.3">
      <c r="C25" s="9">
        <v>45856</v>
      </c>
      <c r="D25" s="71"/>
      <c r="E25" s="4">
        <f t="shared" si="6"/>
        <v>2</v>
      </c>
      <c r="F25" s="4"/>
      <c r="G25" s="4">
        <f t="shared" si="2"/>
        <v>225333</v>
      </c>
      <c r="H25" s="4"/>
      <c r="I25" s="4">
        <f t="shared" si="3"/>
        <v>18</v>
      </c>
      <c r="J25" s="4" t="e">
        <f t="shared" si="0"/>
        <v>#DIV/0!</v>
      </c>
      <c r="K25" s="4"/>
      <c r="L25" s="4"/>
      <c r="M25" s="71"/>
      <c r="N25" s="4">
        <f t="shared" si="7"/>
        <v>0</v>
      </c>
      <c r="O25" s="4"/>
      <c r="P25" s="4">
        <f t="shared" si="4"/>
        <v>0</v>
      </c>
      <c r="Q25" s="4"/>
      <c r="R25" s="4">
        <f t="shared" si="5"/>
        <v>0</v>
      </c>
      <c r="S25" s="4" t="e">
        <f t="shared" si="1"/>
        <v>#DIV/0!</v>
      </c>
      <c r="T25" s="3"/>
      <c r="U25" s="3"/>
    </row>
    <row r="26" spans="3:21" x14ac:dyDescent="0.3">
      <c r="C26" s="9">
        <v>45857</v>
      </c>
      <c r="D26" s="71"/>
      <c r="E26" s="4">
        <f t="shared" si="6"/>
        <v>2</v>
      </c>
      <c r="F26" s="4"/>
      <c r="G26" s="4">
        <f t="shared" si="2"/>
        <v>225333</v>
      </c>
      <c r="H26" s="4"/>
      <c r="I26" s="4">
        <f t="shared" si="3"/>
        <v>18</v>
      </c>
      <c r="J26" s="4" t="e">
        <f t="shared" si="0"/>
        <v>#DIV/0!</v>
      </c>
      <c r="K26" s="4"/>
      <c r="L26" s="4"/>
      <c r="M26" s="71"/>
      <c r="N26" s="4">
        <f t="shared" si="7"/>
        <v>0</v>
      </c>
      <c r="O26" s="4"/>
      <c r="P26" s="4">
        <f t="shared" si="4"/>
        <v>0</v>
      </c>
      <c r="Q26" s="4"/>
      <c r="R26" s="4">
        <f t="shared" si="5"/>
        <v>0</v>
      </c>
      <c r="S26" s="4" t="e">
        <f t="shared" si="1"/>
        <v>#DIV/0!</v>
      </c>
      <c r="T26" s="3"/>
      <c r="U26" s="3"/>
    </row>
    <row r="27" spans="3:21" x14ac:dyDescent="0.3">
      <c r="C27" s="9">
        <v>45858</v>
      </c>
      <c r="D27" s="71"/>
      <c r="E27" s="4">
        <f t="shared" si="6"/>
        <v>2</v>
      </c>
      <c r="F27" s="4"/>
      <c r="G27" s="4">
        <f t="shared" si="2"/>
        <v>225333</v>
      </c>
      <c r="H27" s="4"/>
      <c r="I27" s="4">
        <f t="shared" si="3"/>
        <v>18</v>
      </c>
      <c r="J27" s="4" t="e">
        <f t="shared" si="0"/>
        <v>#DIV/0!</v>
      </c>
      <c r="K27" s="4"/>
      <c r="L27" s="4"/>
      <c r="M27" s="71"/>
      <c r="N27" s="4">
        <f t="shared" si="7"/>
        <v>0</v>
      </c>
      <c r="O27" s="4"/>
      <c r="P27" s="4">
        <f t="shared" si="4"/>
        <v>0</v>
      </c>
      <c r="Q27" s="4"/>
      <c r="R27" s="4">
        <f t="shared" si="5"/>
        <v>0</v>
      </c>
      <c r="S27" s="4" t="e">
        <f t="shared" si="1"/>
        <v>#DIV/0!</v>
      </c>
      <c r="T27" s="3"/>
      <c r="U27" s="3"/>
    </row>
    <row r="28" spans="3:21" x14ac:dyDescent="0.3">
      <c r="C28" s="9">
        <v>45859</v>
      </c>
      <c r="D28" s="71"/>
      <c r="E28" s="4">
        <f t="shared" si="6"/>
        <v>2</v>
      </c>
      <c r="F28" s="4"/>
      <c r="G28" s="4">
        <f t="shared" si="2"/>
        <v>225333</v>
      </c>
      <c r="H28" s="4"/>
      <c r="I28" s="4">
        <f t="shared" si="3"/>
        <v>18</v>
      </c>
      <c r="J28" s="4" t="e">
        <f t="shared" si="0"/>
        <v>#DIV/0!</v>
      </c>
      <c r="K28" s="4"/>
      <c r="L28" s="4"/>
      <c r="M28" s="71"/>
      <c r="N28" s="4">
        <f t="shared" si="7"/>
        <v>0</v>
      </c>
      <c r="O28" s="4"/>
      <c r="P28" s="4">
        <f t="shared" si="4"/>
        <v>0</v>
      </c>
      <c r="Q28" s="4"/>
      <c r="R28" s="4">
        <f t="shared" si="5"/>
        <v>0</v>
      </c>
      <c r="S28" s="4" t="e">
        <f t="shared" si="1"/>
        <v>#DIV/0!</v>
      </c>
      <c r="T28" s="3"/>
      <c r="U28" s="3"/>
    </row>
    <row r="29" spans="3:21" x14ac:dyDescent="0.3">
      <c r="C29" s="9">
        <v>45860</v>
      </c>
      <c r="D29" s="71"/>
      <c r="E29" s="4">
        <f t="shared" si="6"/>
        <v>2</v>
      </c>
      <c r="F29" s="4"/>
      <c r="G29" s="4">
        <f t="shared" si="2"/>
        <v>225333</v>
      </c>
      <c r="H29" s="4"/>
      <c r="I29" s="4">
        <f t="shared" si="3"/>
        <v>18</v>
      </c>
      <c r="J29" s="4" t="e">
        <f t="shared" si="0"/>
        <v>#DIV/0!</v>
      </c>
      <c r="K29" s="4"/>
      <c r="L29" s="4"/>
      <c r="M29" s="71"/>
      <c r="N29" s="4">
        <f t="shared" si="7"/>
        <v>0</v>
      </c>
      <c r="O29" s="4"/>
      <c r="P29" s="4">
        <f t="shared" si="4"/>
        <v>0</v>
      </c>
      <c r="Q29" s="4"/>
      <c r="R29" s="4">
        <f t="shared" si="5"/>
        <v>0</v>
      </c>
      <c r="S29" s="4" t="e">
        <f t="shared" si="1"/>
        <v>#DIV/0!</v>
      </c>
      <c r="T29" s="3"/>
      <c r="U29" s="3"/>
    </row>
    <row r="30" spans="3:21" x14ac:dyDescent="0.3">
      <c r="C30" s="9">
        <v>45861</v>
      </c>
      <c r="D30" s="71"/>
      <c r="E30" s="4">
        <f t="shared" si="6"/>
        <v>2</v>
      </c>
      <c r="F30" s="4"/>
      <c r="G30" s="4">
        <f t="shared" si="2"/>
        <v>225333</v>
      </c>
      <c r="H30" s="4"/>
      <c r="I30" s="4">
        <f t="shared" si="3"/>
        <v>18</v>
      </c>
      <c r="J30" s="4" t="e">
        <f t="shared" si="0"/>
        <v>#DIV/0!</v>
      </c>
      <c r="K30" s="4"/>
      <c r="L30" s="4"/>
      <c r="M30" s="71"/>
      <c r="N30" s="4">
        <f t="shared" si="7"/>
        <v>0</v>
      </c>
      <c r="O30" s="4"/>
      <c r="P30" s="4">
        <f t="shared" si="4"/>
        <v>0</v>
      </c>
      <c r="Q30" s="4"/>
      <c r="R30" s="4">
        <f t="shared" si="5"/>
        <v>0</v>
      </c>
      <c r="S30" s="4" t="e">
        <f t="shared" si="1"/>
        <v>#DIV/0!</v>
      </c>
      <c r="T30" s="3"/>
      <c r="U30" s="3"/>
    </row>
    <row r="31" spans="3:21" x14ac:dyDescent="0.3">
      <c r="C31" s="9">
        <v>45862</v>
      </c>
      <c r="D31" s="71"/>
      <c r="E31" s="4">
        <f t="shared" si="6"/>
        <v>2</v>
      </c>
      <c r="F31" s="4"/>
      <c r="G31" s="4">
        <f t="shared" si="2"/>
        <v>225333</v>
      </c>
      <c r="H31" s="4"/>
      <c r="I31" s="4">
        <f t="shared" si="3"/>
        <v>18</v>
      </c>
      <c r="J31" s="4" t="e">
        <f t="shared" si="0"/>
        <v>#DIV/0!</v>
      </c>
      <c r="K31" s="4"/>
      <c r="L31" s="4"/>
      <c r="M31" s="71"/>
      <c r="N31" s="4">
        <f t="shared" si="7"/>
        <v>0</v>
      </c>
      <c r="O31" s="4"/>
      <c r="P31" s="4">
        <f t="shared" si="4"/>
        <v>0</v>
      </c>
      <c r="Q31" s="4"/>
      <c r="R31" s="4">
        <f t="shared" si="5"/>
        <v>0</v>
      </c>
      <c r="S31" s="4" t="e">
        <f t="shared" si="1"/>
        <v>#DIV/0!</v>
      </c>
      <c r="T31" s="3"/>
      <c r="U31" s="3"/>
    </row>
    <row r="32" spans="3:21" x14ac:dyDescent="0.3">
      <c r="C32" s="9">
        <v>45863</v>
      </c>
      <c r="D32" s="71"/>
      <c r="E32" s="4">
        <f t="shared" si="6"/>
        <v>2</v>
      </c>
      <c r="F32" s="4"/>
      <c r="G32" s="4">
        <f t="shared" si="2"/>
        <v>225333</v>
      </c>
      <c r="H32" s="4"/>
      <c r="I32" s="4">
        <f t="shared" si="3"/>
        <v>18</v>
      </c>
      <c r="J32" s="4" t="e">
        <f t="shared" si="0"/>
        <v>#DIV/0!</v>
      </c>
      <c r="K32" s="4"/>
      <c r="L32" s="4"/>
      <c r="M32" s="71"/>
      <c r="N32" s="4">
        <f t="shared" si="7"/>
        <v>0</v>
      </c>
      <c r="O32" s="4"/>
      <c r="P32" s="4">
        <f t="shared" si="4"/>
        <v>0</v>
      </c>
      <c r="Q32" s="4"/>
      <c r="R32" s="4">
        <f t="shared" si="5"/>
        <v>0</v>
      </c>
      <c r="S32" s="4" t="e">
        <f t="shared" si="1"/>
        <v>#DIV/0!</v>
      </c>
      <c r="T32" s="3"/>
      <c r="U32" s="3"/>
    </row>
    <row r="33" spans="3:21" x14ac:dyDescent="0.3">
      <c r="C33" s="9">
        <v>45864</v>
      </c>
      <c r="D33" s="71"/>
      <c r="E33" s="4">
        <f t="shared" si="6"/>
        <v>2</v>
      </c>
      <c r="F33" s="4"/>
      <c r="G33" s="4">
        <f t="shared" si="2"/>
        <v>225333</v>
      </c>
      <c r="H33" s="4"/>
      <c r="I33" s="4">
        <f t="shared" si="3"/>
        <v>18</v>
      </c>
      <c r="J33" s="4" t="e">
        <f t="shared" si="0"/>
        <v>#DIV/0!</v>
      </c>
      <c r="K33" s="4"/>
      <c r="L33" s="4"/>
      <c r="M33" s="71"/>
      <c r="N33" s="4">
        <f t="shared" si="7"/>
        <v>0</v>
      </c>
      <c r="O33" s="4"/>
      <c r="P33" s="4">
        <f t="shared" si="4"/>
        <v>0</v>
      </c>
      <c r="Q33" s="4"/>
      <c r="R33" s="4">
        <f t="shared" si="5"/>
        <v>0</v>
      </c>
      <c r="S33" s="4" t="e">
        <f t="shared" si="1"/>
        <v>#DIV/0!</v>
      </c>
      <c r="T33" s="3"/>
      <c r="U33" s="3"/>
    </row>
    <row r="34" spans="3:21" x14ac:dyDescent="0.3">
      <c r="C34" s="9">
        <v>45865</v>
      </c>
      <c r="D34" s="71"/>
      <c r="E34" s="4">
        <f t="shared" si="6"/>
        <v>2</v>
      </c>
      <c r="F34" s="4"/>
      <c r="G34" s="4">
        <f t="shared" si="2"/>
        <v>225333</v>
      </c>
      <c r="H34" s="4"/>
      <c r="I34" s="4">
        <f t="shared" si="3"/>
        <v>18</v>
      </c>
      <c r="J34" s="4" t="e">
        <f t="shared" si="0"/>
        <v>#DIV/0!</v>
      </c>
      <c r="K34" s="4"/>
      <c r="L34" s="4"/>
      <c r="M34" s="71"/>
      <c r="N34" s="4">
        <f t="shared" si="7"/>
        <v>0</v>
      </c>
      <c r="O34" s="4"/>
      <c r="P34" s="4">
        <f t="shared" si="4"/>
        <v>0</v>
      </c>
      <c r="Q34" s="4"/>
      <c r="R34" s="4">
        <f t="shared" si="5"/>
        <v>0</v>
      </c>
      <c r="S34" s="4" t="e">
        <f t="shared" si="1"/>
        <v>#DIV/0!</v>
      </c>
      <c r="T34" s="3"/>
      <c r="U34" s="3"/>
    </row>
    <row r="35" spans="3:21" x14ac:dyDescent="0.3">
      <c r="C35" s="9">
        <v>45866</v>
      </c>
      <c r="D35" s="71"/>
      <c r="E35" s="4">
        <f t="shared" si="6"/>
        <v>2</v>
      </c>
      <c r="F35" s="4"/>
      <c r="G35" s="4">
        <f t="shared" si="2"/>
        <v>225333</v>
      </c>
      <c r="H35" s="4"/>
      <c r="I35" s="4">
        <f t="shared" si="3"/>
        <v>18</v>
      </c>
      <c r="J35" s="4" t="e">
        <f t="shared" si="0"/>
        <v>#DIV/0!</v>
      </c>
      <c r="K35" s="4"/>
      <c r="L35" s="4"/>
      <c r="M35" s="71"/>
      <c r="N35" s="4">
        <f t="shared" si="7"/>
        <v>0</v>
      </c>
      <c r="O35" s="4"/>
      <c r="P35" s="4">
        <f t="shared" si="4"/>
        <v>0</v>
      </c>
      <c r="Q35" s="4"/>
      <c r="R35" s="4">
        <f t="shared" si="5"/>
        <v>0</v>
      </c>
      <c r="S35" s="4" t="e">
        <f t="shared" si="1"/>
        <v>#DIV/0!</v>
      </c>
      <c r="T35" s="3"/>
      <c r="U35" s="3"/>
    </row>
    <row r="36" spans="3:21" x14ac:dyDescent="0.3">
      <c r="C36" s="9">
        <v>45867</v>
      </c>
      <c r="D36" s="71"/>
      <c r="E36" s="4">
        <f t="shared" si="6"/>
        <v>2</v>
      </c>
      <c r="F36" s="4"/>
      <c r="G36" s="4">
        <f t="shared" si="2"/>
        <v>225333</v>
      </c>
      <c r="H36" s="4"/>
      <c r="I36" s="4">
        <f t="shared" si="3"/>
        <v>18</v>
      </c>
      <c r="J36" s="4" t="e">
        <f t="shared" si="0"/>
        <v>#DIV/0!</v>
      </c>
      <c r="K36" s="4"/>
      <c r="L36" s="4"/>
      <c r="M36" s="71"/>
      <c r="N36" s="4">
        <f t="shared" si="7"/>
        <v>0</v>
      </c>
      <c r="O36" s="4"/>
      <c r="P36" s="4">
        <f t="shared" si="4"/>
        <v>0</v>
      </c>
      <c r="Q36" s="4"/>
      <c r="R36" s="4">
        <f t="shared" si="5"/>
        <v>0</v>
      </c>
      <c r="S36" s="4" t="e">
        <f t="shared" si="1"/>
        <v>#DIV/0!</v>
      </c>
      <c r="T36" s="3"/>
      <c r="U36" s="3"/>
    </row>
    <row r="37" spans="3:21" x14ac:dyDescent="0.3">
      <c r="C37" s="9">
        <v>45868</v>
      </c>
      <c r="D37" s="71"/>
      <c r="E37" s="4">
        <f t="shared" si="6"/>
        <v>2</v>
      </c>
      <c r="F37" s="4"/>
      <c r="G37" s="4">
        <f t="shared" si="2"/>
        <v>225333</v>
      </c>
      <c r="H37" s="4"/>
      <c r="I37" s="4">
        <f t="shared" si="3"/>
        <v>18</v>
      </c>
      <c r="J37" s="4" t="e">
        <f t="shared" si="0"/>
        <v>#DIV/0!</v>
      </c>
      <c r="K37" s="4"/>
      <c r="L37" s="4"/>
      <c r="M37" s="71"/>
      <c r="N37" s="4">
        <f t="shared" si="7"/>
        <v>0</v>
      </c>
      <c r="O37" s="4"/>
      <c r="P37" s="4">
        <f t="shared" si="4"/>
        <v>0</v>
      </c>
      <c r="Q37" s="4"/>
      <c r="R37" s="4">
        <f t="shared" si="5"/>
        <v>0</v>
      </c>
      <c r="S37" s="4" t="e">
        <f t="shared" si="1"/>
        <v>#DIV/0!</v>
      </c>
      <c r="T37" s="3"/>
      <c r="U37" s="3"/>
    </row>
    <row r="38" spans="3:21" x14ac:dyDescent="0.3">
      <c r="C38" s="9">
        <v>45869</v>
      </c>
      <c r="D38" s="71"/>
      <c r="E38" s="4">
        <f t="shared" ref="E38" si="8">+E37+D38</f>
        <v>2</v>
      </c>
      <c r="F38" s="4"/>
      <c r="G38" s="4">
        <f t="shared" ref="G38" si="9">+G37+F38</f>
        <v>225333</v>
      </c>
      <c r="H38" s="4"/>
      <c r="I38" s="4">
        <f t="shared" ref="I38" si="10">+I37+H38</f>
        <v>18</v>
      </c>
      <c r="J38" s="4" t="e">
        <f t="shared" ref="J38" si="11">+F38/H38</f>
        <v>#DIV/0!</v>
      </c>
      <c r="K38" s="4"/>
      <c r="L38" s="4"/>
      <c r="M38" s="71"/>
      <c r="N38" s="4">
        <f t="shared" ref="N38" si="12">+N37+M38</f>
        <v>0</v>
      </c>
      <c r="O38" s="4"/>
      <c r="P38" s="4">
        <f t="shared" ref="P38" si="13">+P37+O38</f>
        <v>0</v>
      </c>
      <c r="Q38" s="4"/>
      <c r="R38" s="4">
        <f t="shared" ref="R38" si="14">+R37+Q38</f>
        <v>0</v>
      </c>
      <c r="S38" s="4" t="e">
        <f t="shared" ref="S38" si="15">+O38/Q38</f>
        <v>#DIV/0!</v>
      </c>
      <c r="T38" s="3"/>
      <c r="U38" s="3"/>
    </row>
    <row r="39" spans="3:21" ht="15.6" x14ac:dyDescent="0.3">
      <c r="C39" s="80" t="s">
        <v>22</v>
      </c>
      <c r="D39" s="81">
        <f>SUM(D8:D37)</f>
        <v>2</v>
      </c>
      <c r="E39" s="81">
        <f t="shared" ref="E39:I39" si="16">SUM(E8:E37)</f>
        <v>56</v>
      </c>
      <c r="F39" s="81">
        <f>SUM(F8:F37)</f>
        <v>225333</v>
      </c>
      <c r="G39" s="81">
        <f t="shared" si="16"/>
        <v>6431991</v>
      </c>
      <c r="H39" s="81">
        <f t="shared" si="16"/>
        <v>18</v>
      </c>
      <c r="I39" s="81">
        <f t="shared" si="16"/>
        <v>506</v>
      </c>
      <c r="J39" s="83">
        <f>+F39/H39</f>
        <v>12518.5</v>
      </c>
      <c r="K39" s="83">
        <f>SUM(K8:K37)</f>
        <v>0</v>
      </c>
      <c r="L39" s="83">
        <f>SUM(L8:L37)</f>
        <v>0</v>
      </c>
      <c r="M39" s="143">
        <f>SUM(M8:M37)</f>
        <v>0</v>
      </c>
      <c r="N39" s="143">
        <f t="shared" ref="N39:R39" si="17">SUM(N8:N37)</f>
        <v>0</v>
      </c>
      <c r="O39" s="143">
        <f t="shared" si="17"/>
        <v>0</v>
      </c>
      <c r="P39" s="143">
        <f t="shared" si="17"/>
        <v>0</v>
      </c>
      <c r="Q39" s="143">
        <f t="shared" si="17"/>
        <v>0</v>
      </c>
      <c r="R39" s="143">
        <f t="shared" si="17"/>
        <v>0</v>
      </c>
      <c r="S39" s="144" t="e">
        <f>+O39/Q39</f>
        <v>#DIV/0!</v>
      </c>
      <c r="T39" s="159"/>
      <c r="U39" s="159"/>
    </row>
  </sheetData>
  <mergeCells count="4">
    <mergeCell ref="M6:U6"/>
    <mergeCell ref="M5:U5"/>
    <mergeCell ref="C5:L5"/>
    <mergeCell ref="C6:L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12DD-0E8B-4DAB-8860-53A66BEE11D9}">
  <dimension ref="B3:V36"/>
  <sheetViews>
    <sheetView workbookViewId="0">
      <selection activeCell="E11" sqref="E11"/>
    </sheetView>
  </sheetViews>
  <sheetFormatPr baseColWidth="10" defaultRowHeight="14.4" x14ac:dyDescent="0.3"/>
  <cols>
    <col min="2" max="2" width="14.44140625" bestFit="1" customWidth="1"/>
    <col min="4" max="4" width="13.109375" customWidth="1"/>
    <col min="6" max="6" width="12.21875" customWidth="1"/>
    <col min="7" max="7" width="0" hidden="1" customWidth="1"/>
    <col min="8" max="8" width="12.6640625" hidden="1" customWidth="1"/>
    <col min="9" max="9" width="0" hidden="1" customWidth="1"/>
    <col min="10" max="10" width="14.88671875" style="1" bestFit="1" customWidth="1"/>
    <col min="14" max="14" width="14.44140625" bestFit="1" customWidth="1"/>
    <col min="19" max="21" width="0" hidden="1" customWidth="1"/>
    <col min="22" max="22" width="41.33203125" bestFit="1" customWidth="1"/>
  </cols>
  <sheetData>
    <row r="3" spans="2:22" ht="23.4" x14ac:dyDescent="0.45">
      <c r="B3" s="267" t="s">
        <v>90</v>
      </c>
      <c r="C3" s="268"/>
      <c r="D3" s="268"/>
      <c r="E3" s="268"/>
      <c r="F3" s="268"/>
      <c r="G3" s="268"/>
      <c r="H3" s="268"/>
      <c r="I3" s="268"/>
      <c r="J3" s="268"/>
      <c r="N3" s="269" t="s">
        <v>91</v>
      </c>
      <c r="O3" s="270"/>
      <c r="P3" s="270"/>
      <c r="Q3" s="270"/>
      <c r="R3" s="270"/>
      <c r="S3" s="270"/>
      <c r="T3" s="270"/>
      <c r="U3" s="270"/>
      <c r="V3" s="270"/>
    </row>
    <row r="4" spans="2:22" ht="57.6" x14ac:dyDescent="0.3">
      <c r="B4" s="6" t="s">
        <v>14</v>
      </c>
      <c r="C4" s="7" t="s">
        <v>0</v>
      </c>
      <c r="D4" s="7" t="s">
        <v>20</v>
      </c>
      <c r="E4" s="7" t="s">
        <v>1</v>
      </c>
      <c r="F4" s="7" t="s">
        <v>2</v>
      </c>
      <c r="G4" s="7" t="s">
        <v>17</v>
      </c>
      <c r="H4" s="7" t="s">
        <v>19</v>
      </c>
      <c r="I4" s="7" t="s">
        <v>15</v>
      </c>
      <c r="J4" s="145" t="s">
        <v>92</v>
      </c>
      <c r="N4" s="6" t="s">
        <v>14</v>
      </c>
      <c r="O4" s="7" t="s">
        <v>0</v>
      </c>
      <c r="P4" s="7" t="s">
        <v>20</v>
      </c>
      <c r="Q4" s="7" t="s">
        <v>1</v>
      </c>
      <c r="R4" s="7" t="s">
        <v>2</v>
      </c>
      <c r="S4" s="7" t="s">
        <v>17</v>
      </c>
      <c r="T4" s="7" t="s">
        <v>19</v>
      </c>
      <c r="U4" s="7" t="s">
        <v>15</v>
      </c>
      <c r="V4" s="145" t="s">
        <v>92</v>
      </c>
    </row>
    <row r="5" spans="2:22" x14ac:dyDescent="0.3">
      <c r="B5" s="9">
        <v>45717</v>
      </c>
      <c r="C5" s="71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 t="e">
        <f t="shared" ref="I5:I32" si="0">+E5/G5</f>
        <v>#DIV/0!</v>
      </c>
      <c r="J5" s="146"/>
      <c r="N5" s="9">
        <v>45717</v>
      </c>
      <c r="O5" s="71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 t="e">
        <f t="shared" ref="U5:U32" si="1">+Q5/S5</f>
        <v>#DIV/0!</v>
      </c>
      <c r="V5" s="146"/>
    </row>
    <row r="6" spans="2:22" x14ac:dyDescent="0.3">
      <c r="B6" s="9">
        <v>45718</v>
      </c>
      <c r="C6" s="134">
        <v>0</v>
      </c>
      <c r="D6" s="128">
        <f>+D5+C6</f>
        <v>0</v>
      </c>
      <c r="E6" s="128">
        <v>0</v>
      </c>
      <c r="F6" s="128">
        <f>+F5+E6</f>
        <v>0</v>
      </c>
      <c r="G6" s="128">
        <v>0</v>
      </c>
      <c r="H6" s="128">
        <f>+H5+G6</f>
        <v>0</v>
      </c>
      <c r="I6" s="128" t="e">
        <f t="shared" si="0"/>
        <v>#DIV/0!</v>
      </c>
      <c r="J6" s="146"/>
      <c r="N6" s="9">
        <v>45718</v>
      </c>
      <c r="O6" s="134">
        <v>0</v>
      </c>
      <c r="P6" s="128">
        <f>+P5+O6</f>
        <v>0</v>
      </c>
      <c r="Q6" s="128">
        <v>0</v>
      </c>
      <c r="R6" s="128">
        <f>+R5+Q6</f>
        <v>0</v>
      </c>
      <c r="S6" s="128">
        <v>0</v>
      </c>
      <c r="T6" s="128">
        <f>+T5+S6</f>
        <v>0</v>
      </c>
      <c r="U6" s="128" t="e">
        <f t="shared" si="1"/>
        <v>#DIV/0!</v>
      </c>
      <c r="V6" s="146"/>
    </row>
    <row r="7" spans="2:22" x14ac:dyDescent="0.3">
      <c r="B7" s="9">
        <v>45719</v>
      </c>
      <c r="C7" s="71">
        <v>0</v>
      </c>
      <c r="D7" s="4">
        <f>+D6+C7</f>
        <v>0</v>
      </c>
      <c r="E7" s="4">
        <v>0</v>
      </c>
      <c r="F7" s="4">
        <f t="shared" ref="F7:F35" si="2">+F6+E7</f>
        <v>0</v>
      </c>
      <c r="G7" s="4">
        <v>0</v>
      </c>
      <c r="H7" s="4">
        <f t="shared" ref="H7:H32" si="3">+H6+G7</f>
        <v>0</v>
      </c>
      <c r="I7" s="4" t="e">
        <f t="shared" si="0"/>
        <v>#DIV/0!</v>
      </c>
      <c r="J7" s="146"/>
      <c r="N7" s="9">
        <v>45719</v>
      </c>
      <c r="O7" s="71">
        <v>3</v>
      </c>
      <c r="P7" s="4">
        <f>+P6+O7</f>
        <v>3</v>
      </c>
      <c r="Q7" s="4">
        <v>885000</v>
      </c>
      <c r="R7" s="4">
        <f t="shared" ref="R7:R35" si="4">+R6+Q7</f>
        <v>885000</v>
      </c>
      <c r="S7" s="4">
        <v>0</v>
      </c>
      <c r="T7" s="4">
        <f t="shared" ref="T7:T32" si="5">+T6+S7</f>
        <v>0</v>
      </c>
      <c r="U7" s="4" t="e">
        <f t="shared" si="1"/>
        <v>#DIV/0!</v>
      </c>
      <c r="V7" s="146" t="s">
        <v>93</v>
      </c>
    </row>
    <row r="8" spans="2:22" x14ac:dyDescent="0.3">
      <c r="B8" s="9">
        <v>45720</v>
      </c>
      <c r="C8" s="71">
        <v>0</v>
      </c>
      <c r="D8" s="4">
        <f t="shared" ref="D8:D35" si="6">+D7+C8</f>
        <v>0</v>
      </c>
      <c r="E8" s="4">
        <v>0</v>
      </c>
      <c r="F8" s="4">
        <f t="shared" si="2"/>
        <v>0</v>
      </c>
      <c r="G8" s="4">
        <v>0</v>
      </c>
      <c r="H8" s="4">
        <f t="shared" si="3"/>
        <v>0</v>
      </c>
      <c r="I8" s="4" t="e">
        <f t="shared" si="0"/>
        <v>#DIV/0!</v>
      </c>
      <c r="J8" s="146"/>
      <c r="N8" s="9">
        <v>45720</v>
      </c>
      <c r="O8" s="71">
        <v>6</v>
      </c>
      <c r="P8" s="4">
        <f t="shared" ref="P8:P35" si="7">+P7+O8</f>
        <v>9</v>
      </c>
      <c r="Q8" s="4">
        <v>737000</v>
      </c>
      <c r="R8" s="4">
        <f t="shared" si="4"/>
        <v>1622000</v>
      </c>
      <c r="S8" s="4">
        <v>0</v>
      </c>
      <c r="T8" s="4">
        <f t="shared" si="5"/>
        <v>0</v>
      </c>
      <c r="U8" s="4" t="e">
        <f t="shared" si="1"/>
        <v>#DIV/0!</v>
      </c>
      <c r="V8" s="146" t="s">
        <v>94</v>
      </c>
    </row>
    <row r="9" spans="2:22" x14ac:dyDescent="0.3">
      <c r="B9" s="9">
        <v>45721</v>
      </c>
      <c r="C9" s="71">
        <v>0</v>
      </c>
      <c r="D9" s="4">
        <f t="shared" si="6"/>
        <v>0</v>
      </c>
      <c r="E9" s="4">
        <v>0</v>
      </c>
      <c r="F9" s="4">
        <f t="shared" si="2"/>
        <v>0</v>
      </c>
      <c r="G9" s="4">
        <v>0</v>
      </c>
      <c r="H9" s="4">
        <f t="shared" si="3"/>
        <v>0</v>
      </c>
      <c r="I9" s="4" t="e">
        <f t="shared" si="0"/>
        <v>#DIV/0!</v>
      </c>
      <c r="J9" s="146"/>
      <c r="N9" s="9">
        <v>45721</v>
      </c>
      <c r="O9" s="71">
        <v>5</v>
      </c>
      <c r="P9" s="4">
        <f t="shared" si="7"/>
        <v>14</v>
      </c>
      <c r="Q9" s="4">
        <v>724100</v>
      </c>
      <c r="R9" s="4">
        <f t="shared" si="4"/>
        <v>2346100</v>
      </c>
      <c r="S9" s="4">
        <v>0</v>
      </c>
      <c r="T9" s="4">
        <f t="shared" si="5"/>
        <v>0</v>
      </c>
      <c r="U9" s="4" t="e">
        <f t="shared" si="1"/>
        <v>#DIV/0!</v>
      </c>
      <c r="V9" s="146" t="s">
        <v>95</v>
      </c>
    </row>
    <row r="10" spans="2:22" x14ac:dyDescent="0.3">
      <c r="B10" s="9">
        <v>45722</v>
      </c>
      <c r="C10" s="71">
        <v>1</v>
      </c>
      <c r="D10" s="4">
        <f t="shared" si="6"/>
        <v>1</v>
      </c>
      <c r="E10" s="4">
        <v>100000</v>
      </c>
      <c r="F10" s="4">
        <f t="shared" si="2"/>
        <v>100000</v>
      </c>
      <c r="G10" s="4">
        <v>0</v>
      </c>
      <c r="H10" s="4">
        <f t="shared" si="3"/>
        <v>0</v>
      </c>
      <c r="I10" s="4" t="e">
        <f t="shared" si="0"/>
        <v>#DIV/0!</v>
      </c>
      <c r="J10" s="146" t="s">
        <v>97</v>
      </c>
      <c r="N10" s="9">
        <v>45722</v>
      </c>
      <c r="O10" s="71">
        <v>12</v>
      </c>
      <c r="P10" s="4">
        <f t="shared" si="7"/>
        <v>26</v>
      </c>
      <c r="Q10" s="4">
        <v>1208813</v>
      </c>
      <c r="R10" s="4">
        <f t="shared" si="4"/>
        <v>3554913</v>
      </c>
      <c r="S10" s="4">
        <v>0</v>
      </c>
      <c r="T10" s="4">
        <f t="shared" si="5"/>
        <v>0</v>
      </c>
      <c r="U10" s="4" t="e">
        <f t="shared" si="1"/>
        <v>#DIV/0!</v>
      </c>
      <c r="V10" s="146" t="s">
        <v>96</v>
      </c>
    </row>
    <row r="11" spans="2:22" x14ac:dyDescent="0.3">
      <c r="B11" s="9">
        <v>45723</v>
      </c>
      <c r="C11" s="71">
        <v>0</v>
      </c>
      <c r="D11" s="4">
        <f t="shared" si="6"/>
        <v>1</v>
      </c>
      <c r="E11" s="4">
        <v>0</v>
      </c>
      <c r="F11" s="4">
        <f t="shared" si="2"/>
        <v>100000</v>
      </c>
      <c r="G11" s="4">
        <v>0</v>
      </c>
      <c r="H11" s="4">
        <f t="shared" si="3"/>
        <v>0</v>
      </c>
      <c r="I11" s="4" t="e">
        <f t="shared" si="0"/>
        <v>#DIV/0!</v>
      </c>
      <c r="J11" s="146"/>
      <c r="N11" s="9">
        <v>45723</v>
      </c>
      <c r="O11" s="71">
        <v>4</v>
      </c>
      <c r="P11" s="4">
        <f t="shared" si="7"/>
        <v>30</v>
      </c>
      <c r="Q11" s="4">
        <v>1113000</v>
      </c>
      <c r="R11" s="4">
        <f t="shared" si="4"/>
        <v>4667913</v>
      </c>
      <c r="S11" s="4">
        <v>0</v>
      </c>
      <c r="T11" s="4">
        <f t="shared" si="5"/>
        <v>0</v>
      </c>
      <c r="U11" s="4" t="e">
        <f t="shared" si="1"/>
        <v>#DIV/0!</v>
      </c>
      <c r="V11" s="146" t="s">
        <v>98</v>
      </c>
    </row>
    <row r="12" spans="2:22" x14ac:dyDescent="0.3">
      <c r="B12" s="9">
        <v>45724</v>
      </c>
      <c r="C12" s="71">
        <v>0</v>
      </c>
      <c r="D12" s="4">
        <f t="shared" si="6"/>
        <v>1</v>
      </c>
      <c r="E12" s="4">
        <v>0</v>
      </c>
      <c r="F12" s="4">
        <f t="shared" si="2"/>
        <v>100000</v>
      </c>
      <c r="G12" s="4">
        <v>0</v>
      </c>
      <c r="H12" s="4">
        <f t="shared" si="3"/>
        <v>0</v>
      </c>
      <c r="I12" s="4" t="e">
        <f t="shared" si="0"/>
        <v>#DIV/0!</v>
      </c>
      <c r="J12" s="146"/>
      <c r="N12" s="9">
        <v>45724</v>
      </c>
      <c r="O12" s="71"/>
      <c r="P12" s="4">
        <f t="shared" si="7"/>
        <v>30</v>
      </c>
      <c r="Q12" s="4"/>
      <c r="R12" s="4">
        <f t="shared" si="4"/>
        <v>4667913</v>
      </c>
      <c r="S12" s="4">
        <v>0</v>
      </c>
      <c r="T12" s="4">
        <f t="shared" si="5"/>
        <v>0</v>
      </c>
      <c r="U12" s="4" t="e">
        <f t="shared" si="1"/>
        <v>#DIV/0!</v>
      </c>
      <c r="V12" s="146"/>
    </row>
    <row r="13" spans="2:22" x14ac:dyDescent="0.3">
      <c r="B13" s="9">
        <v>45725</v>
      </c>
      <c r="C13" s="71">
        <v>0</v>
      </c>
      <c r="D13" s="4">
        <f t="shared" si="6"/>
        <v>1</v>
      </c>
      <c r="E13" s="4">
        <v>0</v>
      </c>
      <c r="F13" s="4">
        <f t="shared" si="2"/>
        <v>100000</v>
      </c>
      <c r="G13" s="4">
        <v>0</v>
      </c>
      <c r="H13" s="4">
        <f t="shared" si="3"/>
        <v>0</v>
      </c>
      <c r="I13" s="4" t="e">
        <f t="shared" si="0"/>
        <v>#DIV/0!</v>
      </c>
      <c r="J13" s="146"/>
      <c r="N13" s="9">
        <v>45725</v>
      </c>
      <c r="O13" s="71"/>
      <c r="P13" s="4">
        <f t="shared" si="7"/>
        <v>30</v>
      </c>
      <c r="Q13" s="4"/>
      <c r="R13" s="4">
        <f t="shared" si="4"/>
        <v>4667913</v>
      </c>
      <c r="S13" s="4">
        <v>0</v>
      </c>
      <c r="T13" s="4">
        <f t="shared" si="5"/>
        <v>0</v>
      </c>
      <c r="U13" s="4" t="e">
        <f t="shared" si="1"/>
        <v>#DIV/0!</v>
      </c>
      <c r="V13" s="146"/>
    </row>
    <row r="14" spans="2:22" x14ac:dyDescent="0.3">
      <c r="B14" s="9">
        <v>45726</v>
      </c>
      <c r="C14" s="71">
        <v>0</v>
      </c>
      <c r="D14" s="4">
        <f t="shared" si="6"/>
        <v>1</v>
      </c>
      <c r="E14" s="4">
        <v>0</v>
      </c>
      <c r="F14" s="4">
        <f t="shared" si="2"/>
        <v>100000</v>
      </c>
      <c r="G14" s="4">
        <v>0</v>
      </c>
      <c r="H14" s="4">
        <f t="shared" si="3"/>
        <v>0</v>
      </c>
      <c r="I14" s="4" t="e">
        <f t="shared" si="0"/>
        <v>#DIV/0!</v>
      </c>
      <c r="J14" s="146"/>
      <c r="N14" s="9">
        <v>45726</v>
      </c>
      <c r="O14" s="71"/>
      <c r="P14" s="4">
        <f t="shared" si="7"/>
        <v>30</v>
      </c>
      <c r="Q14" s="4"/>
      <c r="R14" s="4">
        <f t="shared" si="4"/>
        <v>4667913</v>
      </c>
      <c r="S14" s="4">
        <v>0</v>
      </c>
      <c r="T14" s="4">
        <f t="shared" si="5"/>
        <v>0</v>
      </c>
      <c r="U14" s="4" t="e">
        <f t="shared" si="1"/>
        <v>#DIV/0!</v>
      </c>
      <c r="V14" s="146"/>
    </row>
    <row r="15" spans="2:22" x14ac:dyDescent="0.3">
      <c r="B15" s="9">
        <v>45727</v>
      </c>
      <c r="C15" s="71">
        <v>0</v>
      </c>
      <c r="D15" s="4">
        <f t="shared" si="6"/>
        <v>1</v>
      </c>
      <c r="E15" s="4">
        <v>0</v>
      </c>
      <c r="F15" s="4">
        <f t="shared" si="2"/>
        <v>100000</v>
      </c>
      <c r="G15" s="4">
        <v>0</v>
      </c>
      <c r="H15" s="4">
        <f t="shared" si="3"/>
        <v>0</v>
      </c>
      <c r="I15" s="4" t="e">
        <f t="shared" si="0"/>
        <v>#DIV/0!</v>
      </c>
      <c r="J15" s="146"/>
      <c r="N15" s="9">
        <v>45727</v>
      </c>
      <c r="O15" s="71">
        <v>8</v>
      </c>
      <c r="P15" s="4">
        <f t="shared" si="7"/>
        <v>38</v>
      </c>
      <c r="Q15" s="4">
        <v>720491</v>
      </c>
      <c r="R15" s="4">
        <f t="shared" si="4"/>
        <v>5388404</v>
      </c>
      <c r="S15" s="4">
        <v>0</v>
      </c>
      <c r="T15" s="4">
        <f t="shared" si="5"/>
        <v>0</v>
      </c>
      <c r="U15" s="4" t="e">
        <f t="shared" si="1"/>
        <v>#DIV/0!</v>
      </c>
      <c r="V15" s="146" t="s">
        <v>99</v>
      </c>
    </row>
    <row r="16" spans="2:22" x14ac:dyDescent="0.3">
      <c r="B16" s="9">
        <v>45728</v>
      </c>
      <c r="C16" s="71">
        <v>0</v>
      </c>
      <c r="D16" s="4">
        <f t="shared" si="6"/>
        <v>1</v>
      </c>
      <c r="E16" s="4">
        <v>0</v>
      </c>
      <c r="F16" s="4">
        <f t="shared" si="2"/>
        <v>100000</v>
      </c>
      <c r="G16" s="4"/>
      <c r="H16" s="4">
        <f t="shared" si="3"/>
        <v>0</v>
      </c>
      <c r="I16" s="4" t="e">
        <f t="shared" si="0"/>
        <v>#DIV/0!</v>
      </c>
      <c r="J16" s="146"/>
      <c r="N16" s="9">
        <v>45728</v>
      </c>
      <c r="O16" s="71">
        <v>2</v>
      </c>
      <c r="P16" s="4">
        <f t="shared" si="7"/>
        <v>40</v>
      </c>
      <c r="Q16" s="4">
        <v>174000</v>
      </c>
      <c r="R16" s="4">
        <f t="shared" si="4"/>
        <v>5562404</v>
      </c>
      <c r="S16" s="4"/>
      <c r="T16" s="4">
        <f t="shared" si="5"/>
        <v>0</v>
      </c>
      <c r="U16" s="4" t="e">
        <f t="shared" si="1"/>
        <v>#DIV/0!</v>
      </c>
      <c r="V16" s="146" t="s">
        <v>100</v>
      </c>
    </row>
    <row r="17" spans="2:22" x14ac:dyDescent="0.3">
      <c r="B17" s="9">
        <v>45729</v>
      </c>
      <c r="C17" s="71">
        <v>1</v>
      </c>
      <c r="D17" s="4">
        <f t="shared" si="6"/>
        <v>2</v>
      </c>
      <c r="E17" s="4">
        <v>120000</v>
      </c>
      <c r="F17" s="4">
        <f t="shared" si="2"/>
        <v>220000</v>
      </c>
      <c r="G17" s="4">
        <v>0</v>
      </c>
      <c r="H17" s="4">
        <f t="shared" si="3"/>
        <v>0</v>
      </c>
      <c r="I17" s="4" t="e">
        <f t="shared" si="0"/>
        <v>#DIV/0!</v>
      </c>
      <c r="J17" s="146" t="s">
        <v>97</v>
      </c>
      <c r="N17" s="9">
        <v>45729</v>
      </c>
      <c r="O17" s="71">
        <v>6</v>
      </c>
      <c r="P17" s="4">
        <f t="shared" si="7"/>
        <v>46</v>
      </c>
      <c r="Q17" s="4">
        <v>700891</v>
      </c>
      <c r="R17" s="4">
        <f t="shared" si="4"/>
        <v>6263295</v>
      </c>
      <c r="S17" s="4">
        <v>0</v>
      </c>
      <c r="T17" s="4">
        <f t="shared" si="5"/>
        <v>0</v>
      </c>
      <c r="U17" s="4" t="e">
        <f t="shared" si="1"/>
        <v>#DIV/0!</v>
      </c>
      <c r="V17" s="146" t="s">
        <v>101</v>
      </c>
    </row>
    <row r="18" spans="2:22" x14ac:dyDescent="0.3">
      <c r="B18" s="9">
        <v>45730</v>
      </c>
      <c r="C18" s="71">
        <v>0</v>
      </c>
      <c r="D18" s="4">
        <f t="shared" si="6"/>
        <v>2</v>
      </c>
      <c r="E18" s="4">
        <v>0</v>
      </c>
      <c r="F18" s="4">
        <f t="shared" si="2"/>
        <v>220000</v>
      </c>
      <c r="G18" s="4">
        <v>0</v>
      </c>
      <c r="H18" s="4">
        <f t="shared" si="3"/>
        <v>0</v>
      </c>
      <c r="I18" s="4" t="e">
        <f t="shared" si="0"/>
        <v>#DIV/0!</v>
      </c>
      <c r="J18" s="146"/>
      <c r="N18" s="9">
        <v>45730</v>
      </c>
      <c r="O18" s="71">
        <v>2</v>
      </c>
      <c r="P18" s="4">
        <f t="shared" si="7"/>
        <v>48</v>
      </c>
      <c r="Q18" s="4">
        <v>164000</v>
      </c>
      <c r="R18" s="4">
        <f t="shared" si="4"/>
        <v>6427295</v>
      </c>
      <c r="S18" s="4">
        <v>0</v>
      </c>
      <c r="T18" s="4">
        <f t="shared" si="5"/>
        <v>0</v>
      </c>
      <c r="U18" s="4" t="e">
        <f t="shared" si="1"/>
        <v>#DIV/0!</v>
      </c>
      <c r="V18" s="146" t="s">
        <v>102</v>
      </c>
    </row>
    <row r="19" spans="2:22" x14ac:dyDescent="0.3">
      <c r="B19" s="9">
        <v>45731</v>
      </c>
      <c r="C19" s="71">
        <v>0</v>
      </c>
      <c r="D19" s="4">
        <f t="shared" si="6"/>
        <v>2</v>
      </c>
      <c r="E19" s="4">
        <v>0</v>
      </c>
      <c r="F19" s="4">
        <f t="shared" si="2"/>
        <v>220000</v>
      </c>
      <c r="G19" s="4">
        <v>0</v>
      </c>
      <c r="H19" s="4">
        <f t="shared" si="3"/>
        <v>0</v>
      </c>
      <c r="I19" s="4" t="e">
        <f t="shared" si="0"/>
        <v>#DIV/0!</v>
      </c>
      <c r="J19" s="146"/>
      <c r="N19" s="9">
        <v>45731</v>
      </c>
      <c r="O19" s="71">
        <v>0</v>
      </c>
      <c r="P19" s="4">
        <f t="shared" si="7"/>
        <v>48</v>
      </c>
      <c r="Q19" s="4">
        <v>0</v>
      </c>
      <c r="R19" s="4">
        <f t="shared" si="4"/>
        <v>6427295</v>
      </c>
      <c r="S19" s="4">
        <v>0</v>
      </c>
      <c r="T19" s="4">
        <f t="shared" si="5"/>
        <v>0</v>
      </c>
      <c r="U19" s="4" t="e">
        <f t="shared" si="1"/>
        <v>#DIV/0!</v>
      </c>
      <c r="V19" s="146"/>
    </row>
    <row r="20" spans="2:22" x14ac:dyDescent="0.3">
      <c r="B20" s="9">
        <v>45732</v>
      </c>
      <c r="C20" s="71">
        <v>0</v>
      </c>
      <c r="D20" s="4">
        <f t="shared" si="6"/>
        <v>2</v>
      </c>
      <c r="E20" s="4">
        <v>0</v>
      </c>
      <c r="F20" s="4">
        <f t="shared" si="2"/>
        <v>220000</v>
      </c>
      <c r="G20" s="4">
        <v>0</v>
      </c>
      <c r="H20" s="4">
        <f t="shared" si="3"/>
        <v>0</v>
      </c>
      <c r="I20" s="4" t="e">
        <f t="shared" si="0"/>
        <v>#DIV/0!</v>
      </c>
      <c r="J20" s="146"/>
      <c r="N20" s="9">
        <v>45732</v>
      </c>
      <c r="O20" s="71">
        <v>0</v>
      </c>
      <c r="P20" s="4">
        <f t="shared" si="7"/>
        <v>48</v>
      </c>
      <c r="Q20" s="4">
        <v>0</v>
      </c>
      <c r="R20" s="4">
        <f t="shared" si="4"/>
        <v>6427295</v>
      </c>
      <c r="S20" s="4">
        <v>0</v>
      </c>
      <c r="T20" s="4">
        <f t="shared" si="5"/>
        <v>0</v>
      </c>
      <c r="U20" s="4" t="e">
        <f t="shared" si="1"/>
        <v>#DIV/0!</v>
      </c>
      <c r="V20" s="146"/>
    </row>
    <row r="21" spans="2:22" x14ac:dyDescent="0.3">
      <c r="B21" s="9">
        <v>45733</v>
      </c>
      <c r="C21" s="71"/>
      <c r="D21" s="4">
        <f t="shared" si="6"/>
        <v>2</v>
      </c>
      <c r="E21" s="4"/>
      <c r="F21" s="4">
        <f t="shared" si="2"/>
        <v>220000</v>
      </c>
      <c r="G21" s="4">
        <v>0</v>
      </c>
      <c r="H21" s="4">
        <f t="shared" si="3"/>
        <v>0</v>
      </c>
      <c r="I21" s="4" t="e">
        <f t="shared" si="0"/>
        <v>#DIV/0!</v>
      </c>
      <c r="J21" s="146"/>
      <c r="N21" s="9">
        <v>45733</v>
      </c>
      <c r="O21" s="71"/>
      <c r="P21" s="4">
        <f t="shared" si="7"/>
        <v>48</v>
      </c>
      <c r="Q21" s="4"/>
      <c r="R21" s="4">
        <f t="shared" si="4"/>
        <v>6427295</v>
      </c>
      <c r="S21" s="4">
        <v>0</v>
      </c>
      <c r="T21" s="4">
        <f t="shared" si="5"/>
        <v>0</v>
      </c>
      <c r="U21" s="4" t="e">
        <f t="shared" si="1"/>
        <v>#DIV/0!</v>
      </c>
      <c r="V21" s="146"/>
    </row>
    <row r="22" spans="2:22" x14ac:dyDescent="0.3">
      <c r="B22" s="9">
        <v>45734</v>
      </c>
      <c r="C22" s="71"/>
      <c r="D22" s="4">
        <f t="shared" si="6"/>
        <v>2</v>
      </c>
      <c r="E22" s="4"/>
      <c r="F22" s="4">
        <f t="shared" si="2"/>
        <v>220000</v>
      </c>
      <c r="G22" s="4">
        <v>0</v>
      </c>
      <c r="H22" s="4">
        <f t="shared" si="3"/>
        <v>0</v>
      </c>
      <c r="I22" s="4" t="e">
        <f t="shared" si="0"/>
        <v>#DIV/0!</v>
      </c>
      <c r="J22" s="146"/>
      <c r="N22" s="9">
        <v>45734</v>
      </c>
      <c r="O22" s="71"/>
      <c r="P22" s="4">
        <f t="shared" si="7"/>
        <v>48</v>
      </c>
      <c r="Q22" s="4"/>
      <c r="R22" s="4">
        <f t="shared" si="4"/>
        <v>6427295</v>
      </c>
      <c r="S22" s="4">
        <v>0</v>
      </c>
      <c r="T22" s="4">
        <f t="shared" si="5"/>
        <v>0</v>
      </c>
      <c r="U22" s="4" t="e">
        <f t="shared" si="1"/>
        <v>#DIV/0!</v>
      </c>
      <c r="V22" s="146"/>
    </row>
    <row r="23" spans="2:22" x14ac:dyDescent="0.3">
      <c r="B23" s="9">
        <v>45735</v>
      </c>
      <c r="C23" s="71"/>
      <c r="D23" s="4">
        <f t="shared" si="6"/>
        <v>2</v>
      </c>
      <c r="E23" s="4"/>
      <c r="F23" s="4">
        <f t="shared" si="2"/>
        <v>220000</v>
      </c>
      <c r="G23" s="4">
        <v>0</v>
      </c>
      <c r="H23" s="4">
        <f t="shared" si="3"/>
        <v>0</v>
      </c>
      <c r="I23" s="4" t="e">
        <f t="shared" si="0"/>
        <v>#DIV/0!</v>
      </c>
      <c r="J23" s="146"/>
      <c r="N23" s="9">
        <v>45735</v>
      </c>
      <c r="O23" s="71"/>
      <c r="P23" s="4">
        <f t="shared" si="7"/>
        <v>48</v>
      </c>
      <c r="Q23" s="4"/>
      <c r="R23" s="4">
        <f t="shared" si="4"/>
        <v>6427295</v>
      </c>
      <c r="S23" s="4">
        <v>0</v>
      </c>
      <c r="T23" s="4">
        <f t="shared" si="5"/>
        <v>0</v>
      </c>
      <c r="U23" s="4" t="e">
        <f t="shared" si="1"/>
        <v>#DIV/0!</v>
      </c>
      <c r="V23" s="146"/>
    </row>
    <row r="24" spans="2:22" x14ac:dyDescent="0.3">
      <c r="B24" s="9">
        <v>45736</v>
      </c>
      <c r="C24" s="71"/>
      <c r="D24" s="4">
        <f t="shared" si="6"/>
        <v>2</v>
      </c>
      <c r="E24" s="4"/>
      <c r="F24" s="4">
        <f t="shared" si="2"/>
        <v>220000</v>
      </c>
      <c r="G24" s="4">
        <v>0</v>
      </c>
      <c r="H24" s="4">
        <f t="shared" si="3"/>
        <v>0</v>
      </c>
      <c r="I24" s="4" t="e">
        <f t="shared" si="0"/>
        <v>#DIV/0!</v>
      </c>
      <c r="J24" s="146"/>
      <c r="N24" s="9">
        <v>45736</v>
      </c>
      <c r="O24" s="71"/>
      <c r="P24" s="4">
        <f t="shared" si="7"/>
        <v>48</v>
      </c>
      <c r="Q24" s="4"/>
      <c r="R24" s="4">
        <f t="shared" si="4"/>
        <v>6427295</v>
      </c>
      <c r="S24" s="4">
        <v>0</v>
      </c>
      <c r="T24" s="4">
        <f t="shared" si="5"/>
        <v>0</v>
      </c>
      <c r="U24" s="4" t="e">
        <f t="shared" si="1"/>
        <v>#DIV/0!</v>
      </c>
      <c r="V24" s="146"/>
    </row>
    <row r="25" spans="2:22" x14ac:dyDescent="0.3">
      <c r="B25" s="9">
        <v>45737</v>
      </c>
      <c r="C25" s="71"/>
      <c r="D25" s="4">
        <f t="shared" si="6"/>
        <v>2</v>
      </c>
      <c r="E25" s="4"/>
      <c r="F25" s="4">
        <f t="shared" si="2"/>
        <v>220000</v>
      </c>
      <c r="G25" s="4">
        <v>0</v>
      </c>
      <c r="H25" s="4">
        <f t="shared" si="3"/>
        <v>0</v>
      </c>
      <c r="I25" s="4" t="e">
        <f t="shared" si="0"/>
        <v>#DIV/0!</v>
      </c>
      <c r="J25" s="146"/>
      <c r="N25" s="9">
        <v>45737</v>
      </c>
      <c r="O25" s="71"/>
      <c r="P25" s="4">
        <f t="shared" si="7"/>
        <v>48</v>
      </c>
      <c r="Q25" s="4"/>
      <c r="R25" s="4">
        <f t="shared" si="4"/>
        <v>6427295</v>
      </c>
      <c r="S25" s="4">
        <v>0</v>
      </c>
      <c r="T25" s="4">
        <f t="shared" si="5"/>
        <v>0</v>
      </c>
      <c r="U25" s="4" t="e">
        <f t="shared" si="1"/>
        <v>#DIV/0!</v>
      </c>
      <c r="V25" s="146"/>
    </row>
    <row r="26" spans="2:22" x14ac:dyDescent="0.3">
      <c r="B26" s="9">
        <v>45738</v>
      </c>
      <c r="C26" s="71"/>
      <c r="D26" s="4">
        <f t="shared" si="6"/>
        <v>2</v>
      </c>
      <c r="E26" s="4"/>
      <c r="F26" s="4">
        <f t="shared" si="2"/>
        <v>220000</v>
      </c>
      <c r="G26" s="4">
        <v>0</v>
      </c>
      <c r="H26" s="4">
        <f t="shared" si="3"/>
        <v>0</v>
      </c>
      <c r="I26" s="4" t="e">
        <f t="shared" si="0"/>
        <v>#DIV/0!</v>
      </c>
      <c r="J26" s="146"/>
      <c r="N26" s="9">
        <v>45738</v>
      </c>
      <c r="O26" s="71"/>
      <c r="P26" s="4">
        <f t="shared" si="7"/>
        <v>48</v>
      </c>
      <c r="Q26" s="4"/>
      <c r="R26" s="4">
        <f t="shared" si="4"/>
        <v>6427295</v>
      </c>
      <c r="S26" s="4">
        <v>0</v>
      </c>
      <c r="T26" s="4">
        <f t="shared" si="5"/>
        <v>0</v>
      </c>
      <c r="U26" s="4" t="e">
        <f t="shared" si="1"/>
        <v>#DIV/0!</v>
      </c>
      <c r="V26" s="146"/>
    </row>
    <row r="27" spans="2:22" x14ac:dyDescent="0.3">
      <c r="B27" s="9">
        <v>45739</v>
      </c>
      <c r="C27" s="71"/>
      <c r="D27" s="4">
        <f t="shared" si="6"/>
        <v>2</v>
      </c>
      <c r="E27" s="4"/>
      <c r="F27" s="4">
        <f t="shared" si="2"/>
        <v>220000</v>
      </c>
      <c r="G27" s="4">
        <v>0</v>
      </c>
      <c r="H27" s="4">
        <f t="shared" si="3"/>
        <v>0</v>
      </c>
      <c r="I27" s="4" t="e">
        <f t="shared" si="0"/>
        <v>#DIV/0!</v>
      </c>
      <c r="J27" s="146"/>
      <c r="N27" s="9">
        <v>45739</v>
      </c>
      <c r="O27" s="71"/>
      <c r="P27" s="4">
        <f t="shared" si="7"/>
        <v>48</v>
      </c>
      <c r="Q27" s="4"/>
      <c r="R27" s="4">
        <f t="shared" si="4"/>
        <v>6427295</v>
      </c>
      <c r="S27" s="4">
        <v>0</v>
      </c>
      <c r="T27" s="4">
        <f t="shared" si="5"/>
        <v>0</v>
      </c>
      <c r="U27" s="4" t="e">
        <f t="shared" si="1"/>
        <v>#DIV/0!</v>
      </c>
      <c r="V27" s="146"/>
    </row>
    <row r="28" spans="2:22" x14ac:dyDescent="0.3">
      <c r="B28" s="9">
        <v>45740</v>
      </c>
      <c r="C28" s="71"/>
      <c r="D28" s="4">
        <f t="shared" si="6"/>
        <v>2</v>
      </c>
      <c r="E28" s="4"/>
      <c r="F28" s="4">
        <f t="shared" si="2"/>
        <v>220000</v>
      </c>
      <c r="G28" s="4">
        <v>0</v>
      </c>
      <c r="H28" s="4">
        <f t="shared" si="3"/>
        <v>0</v>
      </c>
      <c r="I28" s="4" t="e">
        <f t="shared" si="0"/>
        <v>#DIV/0!</v>
      </c>
      <c r="J28" s="146"/>
      <c r="N28" s="9">
        <v>45740</v>
      </c>
      <c r="O28" s="71"/>
      <c r="P28" s="4">
        <f t="shared" si="7"/>
        <v>48</v>
      </c>
      <c r="Q28" s="4"/>
      <c r="R28" s="4">
        <f t="shared" si="4"/>
        <v>6427295</v>
      </c>
      <c r="S28" s="4">
        <v>0</v>
      </c>
      <c r="T28" s="4">
        <f t="shared" si="5"/>
        <v>0</v>
      </c>
      <c r="U28" s="4" t="e">
        <f t="shared" si="1"/>
        <v>#DIV/0!</v>
      </c>
      <c r="V28" s="146"/>
    </row>
    <row r="29" spans="2:22" x14ac:dyDescent="0.3">
      <c r="B29" s="9">
        <v>45741</v>
      </c>
      <c r="C29" s="71"/>
      <c r="D29" s="4">
        <f t="shared" si="6"/>
        <v>2</v>
      </c>
      <c r="E29" s="4"/>
      <c r="F29" s="4">
        <f t="shared" si="2"/>
        <v>220000</v>
      </c>
      <c r="G29" s="4"/>
      <c r="H29" s="4">
        <f t="shared" si="3"/>
        <v>0</v>
      </c>
      <c r="I29" s="4" t="e">
        <f t="shared" si="0"/>
        <v>#DIV/0!</v>
      </c>
      <c r="J29" s="146"/>
      <c r="N29" s="9">
        <v>45741</v>
      </c>
      <c r="O29" s="71"/>
      <c r="P29" s="4">
        <f t="shared" si="7"/>
        <v>48</v>
      </c>
      <c r="Q29" s="4"/>
      <c r="R29" s="4">
        <f t="shared" si="4"/>
        <v>6427295</v>
      </c>
      <c r="S29" s="4"/>
      <c r="T29" s="4">
        <f t="shared" si="5"/>
        <v>0</v>
      </c>
      <c r="U29" s="4" t="e">
        <f t="shared" si="1"/>
        <v>#DIV/0!</v>
      </c>
      <c r="V29" s="146"/>
    </row>
    <row r="30" spans="2:22" x14ac:dyDescent="0.3">
      <c r="B30" s="9">
        <v>45742</v>
      </c>
      <c r="C30" s="71"/>
      <c r="D30" s="4">
        <f t="shared" si="6"/>
        <v>2</v>
      </c>
      <c r="E30" s="4"/>
      <c r="F30" s="4">
        <f t="shared" si="2"/>
        <v>220000</v>
      </c>
      <c r="G30" s="4"/>
      <c r="H30" s="4">
        <f t="shared" si="3"/>
        <v>0</v>
      </c>
      <c r="I30" s="4" t="e">
        <f t="shared" si="0"/>
        <v>#DIV/0!</v>
      </c>
      <c r="J30" s="146"/>
      <c r="N30" s="9">
        <v>45742</v>
      </c>
      <c r="O30" s="71"/>
      <c r="P30" s="4">
        <f t="shared" si="7"/>
        <v>48</v>
      </c>
      <c r="Q30" s="4"/>
      <c r="R30" s="4">
        <f t="shared" si="4"/>
        <v>6427295</v>
      </c>
      <c r="S30" s="4"/>
      <c r="T30" s="4">
        <f t="shared" si="5"/>
        <v>0</v>
      </c>
      <c r="U30" s="4" t="e">
        <f t="shared" si="1"/>
        <v>#DIV/0!</v>
      </c>
      <c r="V30" s="146"/>
    </row>
    <row r="31" spans="2:22" x14ac:dyDescent="0.3">
      <c r="B31" s="9">
        <v>45743</v>
      </c>
      <c r="C31" s="71"/>
      <c r="D31" s="4">
        <f t="shared" si="6"/>
        <v>2</v>
      </c>
      <c r="E31" s="4"/>
      <c r="F31" s="4">
        <f t="shared" si="2"/>
        <v>220000</v>
      </c>
      <c r="G31" s="4"/>
      <c r="H31" s="4">
        <f t="shared" si="3"/>
        <v>0</v>
      </c>
      <c r="I31" s="4" t="e">
        <f t="shared" si="0"/>
        <v>#DIV/0!</v>
      </c>
      <c r="J31" s="146"/>
      <c r="N31" s="9">
        <v>45743</v>
      </c>
      <c r="O31" s="71"/>
      <c r="P31" s="4">
        <f t="shared" si="7"/>
        <v>48</v>
      </c>
      <c r="Q31" s="4"/>
      <c r="R31" s="4">
        <f t="shared" si="4"/>
        <v>6427295</v>
      </c>
      <c r="S31" s="4"/>
      <c r="T31" s="4">
        <f t="shared" si="5"/>
        <v>0</v>
      </c>
      <c r="U31" s="4" t="e">
        <f t="shared" si="1"/>
        <v>#DIV/0!</v>
      </c>
      <c r="V31" s="146"/>
    </row>
    <row r="32" spans="2:22" x14ac:dyDescent="0.3">
      <c r="B32" s="9">
        <v>45744</v>
      </c>
      <c r="C32" s="71"/>
      <c r="D32" s="4">
        <f t="shared" si="6"/>
        <v>2</v>
      </c>
      <c r="E32" s="4"/>
      <c r="F32" s="4">
        <f t="shared" si="2"/>
        <v>220000</v>
      </c>
      <c r="G32" s="4"/>
      <c r="H32" s="4">
        <f t="shared" si="3"/>
        <v>0</v>
      </c>
      <c r="I32" s="4" t="e">
        <f t="shared" si="0"/>
        <v>#DIV/0!</v>
      </c>
      <c r="J32" s="146"/>
      <c r="N32" s="9">
        <v>45744</v>
      </c>
      <c r="O32" s="71"/>
      <c r="P32" s="4">
        <f t="shared" si="7"/>
        <v>48</v>
      </c>
      <c r="Q32" s="4"/>
      <c r="R32" s="4">
        <f t="shared" si="4"/>
        <v>6427295</v>
      </c>
      <c r="S32" s="4"/>
      <c r="T32" s="4">
        <f t="shared" si="5"/>
        <v>0</v>
      </c>
      <c r="U32" s="4" t="e">
        <f t="shared" si="1"/>
        <v>#DIV/0!</v>
      </c>
      <c r="V32" s="146"/>
    </row>
    <row r="33" spans="2:22" x14ac:dyDescent="0.3">
      <c r="B33" s="9">
        <v>45745</v>
      </c>
      <c r="C33" s="71"/>
      <c r="D33" s="4">
        <f t="shared" si="6"/>
        <v>2</v>
      </c>
      <c r="E33" s="4"/>
      <c r="F33" s="4">
        <f t="shared" si="2"/>
        <v>220000</v>
      </c>
      <c r="G33" s="4"/>
      <c r="H33" s="4"/>
      <c r="I33" s="4"/>
      <c r="J33" s="146"/>
      <c r="N33" s="9">
        <v>45745</v>
      </c>
      <c r="O33" s="71"/>
      <c r="P33" s="4">
        <f t="shared" si="7"/>
        <v>48</v>
      </c>
      <c r="Q33" s="4"/>
      <c r="R33" s="4">
        <f t="shared" si="4"/>
        <v>6427295</v>
      </c>
      <c r="S33" s="4"/>
      <c r="T33" s="4"/>
      <c r="U33" s="4"/>
      <c r="V33" s="146"/>
    </row>
    <row r="34" spans="2:22" x14ac:dyDescent="0.3">
      <c r="B34" s="9">
        <v>45746</v>
      </c>
      <c r="C34" s="71"/>
      <c r="D34" s="4">
        <f t="shared" si="6"/>
        <v>2</v>
      </c>
      <c r="E34" s="4"/>
      <c r="F34" s="4">
        <f t="shared" si="2"/>
        <v>220000</v>
      </c>
      <c r="G34" s="4"/>
      <c r="H34" s="4"/>
      <c r="I34" s="4"/>
      <c r="J34" s="146"/>
      <c r="N34" s="9">
        <v>45746</v>
      </c>
      <c r="O34" s="71"/>
      <c r="P34" s="4">
        <f t="shared" si="7"/>
        <v>48</v>
      </c>
      <c r="Q34" s="4"/>
      <c r="R34" s="4">
        <f t="shared" si="4"/>
        <v>6427295</v>
      </c>
      <c r="S34" s="4"/>
      <c r="T34" s="4"/>
      <c r="U34" s="4"/>
      <c r="V34" s="146"/>
    </row>
    <row r="35" spans="2:22" x14ac:dyDescent="0.3">
      <c r="B35" s="9">
        <v>45747</v>
      </c>
      <c r="C35" s="71"/>
      <c r="D35" s="4">
        <f t="shared" si="6"/>
        <v>2</v>
      </c>
      <c r="E35" s="4"/>
      <c r="F35" s="4">
        <f t="shared" si="2"/>
        <v>220000</v>
      </c>
      <c r="G35" s="4"/>
      <c r="H35" s="4"/>
      <c r="I35" s="4"/>
      <c r="J35" s="146"/>
      <c r="N35" s="9">
        <v>45747</v>
      </c>
      <c r="O35" s="71"/>
      <c r="P35" s="4">
        <f t="shared" si="7"/>
        <v>48</v>
      </c>
      <c r="Q35" s="4"/>
      <c r="R35" s="4">
        <f t="shared" si="4"/>
        <v>6427295</v>
      </c>
      <c r="S35" s="4"/>
      <c r="T35" s="4"/>
      <c r="U35" s="4"/>
      <c r="V35" s="146"/>
    </row>
    <row r="36" spans="2:22" ht="15.6" x14ac:dyDescent="0.3">
      <c r="B36" s="147" t="s">
        <v>22</v>
      </c>
      <c r="C36" s="143">
        <f t="shared" ref="C36:H36" si="8">SUM(C5:C32)</f>
        <v>2</v>
      </c>
      <c r="D36" s="143">
        <f t="shared" si="8"/>
        <v>39</v>
      </c>
      <c r="E36" s="143">
        <f t="shared" si="8"/>
        <v>220000</v>
      </c>
      <c r="F36" s="143">
        <f t="shared" si="8"/>
        <v>4220000</v>
      </c>
      <c r="G36" s="143">
        <f t="shared" si="8"/>
        <v>0</v>
      </c>
      <c r="H36" s="143">
        <f t="shared" si="8"/>
        <v>0</v>
      </c>
      <c r="I36" s="144" t="e">
        <f>+E36/G36</f>
        <v>#DIV/0!</v>
      </c>
      <c r="J36" s="148"/>
      <c r="N36" s="150" t="s">
        <v>22</v>
      </c>
      <c r="O36" s="81">
        <f t="shared" ref="O36:T36" si="9">SUM(O5:O32)</f>
        <v>48</v>
      </c>
      <c r="P36" s="81">
        <f t="shared" si="9"/>
        <v>1016</v>
      </c>
      <c r="Q36" s="81">
        <f t="shared" si="9"/>
        <v>6427295</v>
      </c>
      <c r="R36" s="81">
        <f t="shared" si="9"/>
        <v>140703193</v>
      </c>
      <c r="S36" s="81">
        <f t="shared" si="9"/>
        <v>0</v>
      </c>
      <c r="T36" s="81">
        <f t="shared" si="9"/>
        <v>0</v>
      </c>
      <c r="U36" s="83" t="e">
        <f>+Q36/S36</f>
        <v>#DIV/0!</v>
      </c>
      <c r="V36" s="149"/>
    </row>
  </sheetData>
  <mergeCells count="2">
    <mergeCell ref="B3:J3"/>
    <mergeCell ref="N3:V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9931B-502A-4AE3-8EFE-A17557CE3ECC}">
  <dimension ref="A3:AE72"/>
  <sheetViews>
    <sheetView zoomScale="70" zoomScaleNormal="70" workbookViewId="0">
      <selection activeCell="AD72" sqref="AD72"/>
    </sheetView>
  </sheetViews>
  <sheetFormatPr baseColWidth="10" defaultRowHeight="14.4" x14ac:dyDescent="0.3"/>
  <cols>
    <col min="2" max="2" width="18" customWidth="1"/>
    <col min="3" max="3" width="14.44140625" customWidth="1"/>
    <col min="4" max="4" width="16.44140625" customWidth="1"/>
    <col min="6" max="6" width="14.44140625" customWidth="1"/>
    <col min="7" max="7" width="18.33203125" customWidth="1"/>
    <col min="9" max="9" width="13.6640625" customWidth="1"/>
    <col min="10" max="10" width="16.33203125" customWidth="1"/>
    <col min="12" max="12" width="14.109375" customWidth="1"/>
    <col min="15" max="15" width="18.33203125" customWidth="1"/>
    <col min="18" max="18" width="20.109375" customWidth="1"/>
    <col min="19" max="19" width="14.44140625" customWidth="1"/>
    <col min="20" max="20" width="18.88671875" customWidth="1"/>
    <col min="22" max="22" width="13.5546875" bestFit="1" customWidth="1"/>
    <col min="23" max="23" width="16.5546875" customWidth="1"/>
    <col min="25" max="25" width="14.88671875" customWidth="1"/>
    <col min="26" max="26" width="17.6640625" customWidth="1"/>
    <col min="28" max="28" width="14.33203125" customWidth="1"/>
    <col min="31" max="31" width="17.109375" customWidth="1"/>
  </cols>
  <sheetData>
    <row r="3" spans="1:31" ht="21" x14ac:dyDescent="0.4">
      <c r="B3" s="271" t="s">
        <v>40</v>
      </c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  <c r="R3" s="273" t="s">
        <v>42</v>
      </c>
      <c r="S3" s="274"/>
      <c r="T3" s="274"/>
      <c r="U3" s="274"/>
      <c r="V3" s="274"/>
      <c r="W3" s="274"/>
      <c r="X3" s="274"/>
      <c r="Y3" s="274"/>
      <c r="Z3" s="274"/>
      <c r="AA3" s="274"/>
      <c r="AB3" s="274"/>
      <c r="AC3" s="274"/>
      <c r="AD3" s="274"/>
      <c r="AE3" s="274"/>
    </row>
    <row r="4" spans="1:31" ht="43.2" x14ac:dyDescent="0.3">
      <c r="B4" s="6" t="s">
        <v>14</v>
      </c>
      <c r="C4" s="7" t="s">
        <v>0</v>
      </c>
      <c r="D4" s="7" t="s">
        <v>20</v>
      </c>
      <c r="E4" s="6" t="s">
        <v>30</v>
      </c>
      <c r="F4" s="7" t="s">
        <v>1</v>
      </c>
      <c r="G4" s="7" t="s">
        <v>2</v>
      </c>
      <c r="H4" s="7" t="s">
        <v>30</v>
      </c>
      <c r="I4" s="7" t="s">
        <v>17</v>
      </c>
      <c r="J4" s="7" t="s">
        <v>19</v>
      </c>
      <c r="K4" s="7" t="s">
        <v>30</v>
      </c>
      <c r="L4" s="7" t="s">
        <v>15</v>
      </c>
      <c r="M4" s="7" t="s">
        <v>30</v>
      </c>
      <c r="N4" s="7" t="s">
        <v>27</v>
      </c>
      <c r="O4" s="7" t="s">
        <v>28</v>
      </c>
      <c r="R4" s="6" t="s">
        <v>14</v>
      </c>
      <c r="S4" s="7" t="s">
        <v>0</v>
      </c>
      <c r="T4" s="7" t="s">
        <v>20</v>
      </c>
      <c r="U4" s="6" t="s">
        <v>30</v>
      </c>
      <c r="V4" s="7" t="s">
        <v>1</v>
      </c>
      <c r="W4" s="7" t="s">
        <v>2</v>
      </c>
      <c r="X4" s="7" t="s">
        <v>30</v>
      </c>
      <c r="Y4" s="7" t="s">
        <v>17</v>
      </c>
      <c r="Z4" s="7" t="s">
        <v>19</v>
      </c>
      <c r="AA4" s="7" t="s">
        <v>30</v>
      </c>
      <c r="AB4" s="7" t="s">
        <v>15</v>
      </c>
      <c r="AC4" s="7" t="s">
        <v>30</v>
      </c>
      <c r="AD4" s="7" t="s">
        <v>27</v>
      </c>
      <c r="AE4" s="7" t="s">
        <v>28</v>
      </c>
    </row>
    <row r="5" spans="1:31" x14ac:dyDescent="0.3">
      <c r="A5" s="57">
        <v>1</v>
      </c>
      <c r="B5" s="9">
        <v>45261</v>
      </c>
      <c r="C5" s="4">
        <f>+RDS!B6+RDS!O6+RDS!AB6+RDS!AO6+RDS!CB6+RDS!DO6+RDS!EB6</f>
        <v>753</v>
      </c>
      <c r="D5" s="4">
        <f>+C5</f>
        <v>753</v>
      </c>
      <c r="E5" s="14"/>
      <c r="F5" s="4">
        <f>+RDS!E6+RDS!R6+RDS!AE6+RDS!AR6+RDS!CE6+RDS!DR6+RDS!EE6</f>
        <v>32149433</v>
      </c>
      <c r="G5" s="4">
        <f>+F5</f>
        <v>32149433</v>
      </c>
      <c r="H5" s="41"/>
      <c r="I5" s="4">
        <f>+RDS!H6+RDS!U6+RDS!AH6+RDS!AU6+RDS!CH6+RDS!DU6+RDS!EH6</f>
        <v>831</v>
      </c>
      <c r="J5" s="4">
        <f>+RDS!I6+RDS!V6+RDS!AI6+RDS!AV6+RDS!CI6+RDS!DV6+RDS!EI6</f>
        <v>831</v>
      </c>
      <c r="K5" s="41"/>
      <c r="L5" s="4">
        <f>+F5/I5</f>
        <v>38687.64500601685</v>
      </c>
      <c r="M5" s="14"/>
      <c r="N5" s="4">
        <f>+RDS!M6+RDS!Z6+RDS!AM6+RDS!AZ6+RDS!CM6+RDS!DZ6+RDS!EM6</f>
        <v>27078</v>
      </c>
      <c r="O5" s="32">
        <f>+C5/N5</f>
        <v>2.7808553068912032E-2</v>
      </c>
      <c r="R5" s="9">
        <v>45261</v>
      </c>
      <c r="S5" s="4">
        <f>+RDS!BB6+RDS!BO6+RDS!CO6+RDS!DB6</f>
        <v>217</v>
      </c>
      <c r="T5" s="4">
        <f>+S5</f>
        <v>217</v>
      </c>
      <c r="U5" s="14"/>
      <c r="V5" s="4">
        <f>+RDS!BE6+RDS!BR6+RDS!CR6+RDS!DE6</f>
        <v>9447303</v>
      </c>
      <c r="W5" s="4">
        <f>+V5</f>
        <v>9447303</v>
      </c>
      <c r="X5" s="41"/>
      <c r="Y5" s="4">
        <f>+RDS!BH6+RDS!BU6+RDS!CU6+RDS!DH6</f>
        <v>232</v>
      </c>
      <c r="Z5" s="4">
        <f>+RDS!BI6+RDS!BV6+RDS!CV6+RDS!DI6</f>
        <v>232</v>
      </c>
      <c r="AA5" s="41"/>
      <c r="AB5" s="4">
        <f>+V5/Y5</f>
        <v>40721.133620689652</v>
      </c>
      <c r="AC5" s="14"/>
      <c r="AD5" s="4">
        <f>+RDS!BM6+RDS!BZ6+RDS!CZ6+RDS!DM6</f>
        <v>7535</v>
      </c>
      <c r="AE5" s="32">
        <f>+S5/AD5</f>
        <v>2.8798938287989382E-2</v>
      </c>
    </row>
    <row r="6" spans="1:31" x14ac:dyDescent="0.3">
      <c r="A6" s="57">
        <v>2</v>
      </c>
      <c r="B6" s="9">
        <v>45262</v>
      </c>
      <c r="C6" s="4">
        <f>+RDS!B7+RDS!O7+RDS!AB7+RDS!AO7+RDS!CB7+RDS!DO7+RDS!EB7</f>
        <v>686</v>
      </c>
      <c r="D6" s="4">
        <f>+C6+D5</f>
        <v>1439</v>
      </c>
      <c r="E6" s="14"/>
      <c r="F6" s="4">
        <f>+RDS!E7+RDS!R7+RDS!AE7+RDS!AR7+RDS!CE7+RDS!DR7+RDS!EE7</f>
        <v>30843320</v>
      </c>
      <c r="G6" s="4">
        <f>+F6+G5</f>
        <v>62992753</v>
      </c>
      <c r="H6" s="41"/>
      <c r="I6" s="4">
        <f>+RDS!H7+RDS!U7+RDS!AH7+RDS!AU7+RDS!CH7+RDS!DU7+RDS!EH7</f>
        <v>746</v>
      </c>
      <c r="J6" s="4">
        <f>+J5+I6</f>
        <v>1577</v>
      </c>
      <c r="K6" s="41"/>
      <c r="L6" s="4">
        <f t="shared" ref="L6:L34" si="0">+F6/I6</f>
        <v>41344.932975871314</v>
      </c>
      <c r="M6" s="14"/>
      <c r="N6" s="4">
        <f>+RDS!M7+RDS!Z7+RDS!AM7+RDS!AZ7+RDS!CM7+RDS!DZ7+RDS!EM7</f>
        <v>28104</v>
      </c>
      <c r="O6" s="32">
        <f t="shared" ref="O6:O34" si="1">+C6/N6</f>
        <v>2.4409336749217192E-2</v>
      </c>
      <c r="R6" s="9">
        <v>45262</v>
      </c>
      <c r="S6" s="4">
        <f>+RDS!BB7+RDS!BO7+RDS!CO7+RDS!DB7</f>
        <v>218</v>
      </c>
      <c r="T6" s="4">
        <f>+S6+T5</f>
        <v>435</v>
      </c>
      <c r="U6" s="14"/>
      <c r="V6" s="4">
        <f>+RDS!BE7+RDS!BR7+RDS!CR7+RDS!DE7</f>
        <v>9472905</v>
      </c>
      <c r="W6" s="4">
        <f>+V6+W5</f>
        <v>18920208</v>
      </c>
      <c r="X6" s="41"/>
      <c r="Y6" s="4">
        <f>+RDS!BH7+RDS!BU7+RDS!CU7+RDS!DH7</f>
        <v>247</v>
      </c>
      <c r="Z6" s="4">
        <f>+Z5+Y6</f>
        <v>479</v>
      </c>
      <c r="AA6" s="41"/>
      <c r="AB6" s="4">
        <f t="shared" ref="AB6:AB34" si="2">+V6/Y6</f>
        <v>38351.84210526316</v>
      </c>
      <c r="AC6" s="14"/>
      <c r="AD6" s="4">
        <f>+RDS!BM7+RDS!BZ7+RDS!CZ7+RDS!DM7</f>
        <v>7063</v>
      </c>
      <c r="AE6" s="32">
        <f t="shared" ref="AE6:AE34" si="3">+S6/AD6</f>
        <v>3.0865071499362878E-2</v>
      </c>
    </row>
    <row r="7" spans="1:31" x14ac:dyDescent="0.3">
      <c r="A7" s="57">
        <v>3</v>
      </c>
      <c r="B7" s="9">
        <v>45263</v>
      </c>
      <c r="C7" s="4">
        <f>+RDS!B8+RDS!O8+RDS!AB8+RDS!AO8+RDS!CB8+RDS!DO8+RDS!EB8</f>
        <v>658</v>
      </c>
      <c r="D7" s="4">
        <f t="shared" ref="D7:D34" si="4">+C7+D6</f>
        <v>2097</v>
      </c>
      <c r="E7" s="14"/>
      <c r="F7" s="4">
        <f>+RDS!E8+RDS!R8+RDS!AE8+RDS!AR8+RDS!CE8+RDS!DR8+RDS!EE8</f>
        <v>29183609</v>
      </c>
      <c r="G7" s="4">
        <f t="shared" ref="G7:G34" si="5">+F7+G6</f>
        <v>92176362</v>
      </c>
      <c r="H7" s="41"/>
      <c r="I7" s="4">
        <f>+RDS!H8+RDS!U8+RDS!AH8+RDS!AU8+RDS!CH8+RDS!DU8+RDS!EH8</f>
        <v>732</v>
      </c>
      <c r="J7" s="4">
        <f t="shared" ref="J7:J34" si="6">+J6+I7</f>
        <v>2309</v>
      </c>
      <c r="K7" s="41"/>
      <c r="L7" s="4">
        <f t="shared" si="0"/>
        <v>39868.31830601093</v>
      </c>
      <c r="M7" s="14"/>
      <c r="N7" s="4">
        <f>+RDS!M8+RDS!Z8+RDS!AM8+RDS!AZ8+RDS!CM8+RDS!DZ8+RDS!EM8</f>
        <v>27922</v>
      </c>
      <c r="O7" s="32">
        <f t="shared" si="1"/>
        <v>2.3565647159945562E-2</v>
      </c>
      <c r="R7" s="9">
        <v>45263</v>
      </c>
      <c r="S7" s="4">
        <f>+RDS!BB8+RDS!BO8+RDS!CO8+RDS!DB8</f>
        <v>180</v>
      </c>
      <c r="T7" s="4">
        <f t="shared" ref="T7:T34" si="7">+S7+T6</f>
        <v>615</v>
      </c>
      <c r="U7" s="14"/>
      <c r="V7" s="4">
        <f>+RDS!BE8+RDS!BR8+RDS!CR8+RDS!DE8</f>
        <v>7064499</v>
      </c>
      <c r="W7" s="4">
        <f t="shared" ref="W7:W34" si="8">+V7+W6</f>
        <v>25984707</v>
      </c>
      <c r="X7" s="41"/>
      <c r="Y7" s="4">
        <f>+RDS!BH8+RDS!BU8+RDS!CU8+RDS!DH8</f>
        <v>203</v>
      </c>
      <c r="Z7" s="4">
        <f t="shared" ref="Z7:Z34" si="9">+Z6+Y7</f>
        <v>682</v>
      </c>
      <c r="AA7" s="41"/>
      <c r="AB7" s="4">
        <f t="shared" si="2"/>
        <v>34800.487684729065</v>
      </c>
      <c r="AC7" s="14"/>
      <c r="AD7" s="4">
        <f>+RDS!BM8+RDS!BZ8+RDS!CZ8+RDS!DM8</f>
        <v>6984</v>
      </c>
      <c r="AE7" s="32">
        <f t="shared" si="3"/>
        <v>2.5773195876288658E-2</v>
      </c>
    </row>
    <row r="8" spans="1:31" x14ac:dyDescent="0.3">
      <c r="A8" s="57">
        <v>4</v>
      </c>
      <c r="B8" s="9">
        <v>45264</v>
      </c>
      <c r="C8" s="4">
        <f>+RDS!B9+RDS!O9+RDS!AB9+RDS!AO9+RDS!CB9+RDS!DO9+RDS!EB9</f>
        <v>565</v>
      </c>
      <c r="D8" s="4">
        <f t="shared" si="4"/>
        <v>2662</v>
      </c>
      <c r="E8" s="14"/>
      <c r="F8" s="4">
        <f>+RDS!E9+RDS!R9+RDS!AE9+RDS!AR9+RDS!CE9+RDS!DR9+RDS!EE9</f>
        <v>24574420</v>
      </c>
      <c r="G8" s="4">
        <f t="shared" si="5"/>
        <v>116750782</v>
      </c>
      <c r="H8" s="41"/>
      <c r="I8" s="4">
        <f>+RDS!H9+RDS!U9+RDS!AH9+RDS!AU9+RDS!CH9+RDS!DU9+RDS!EH9</f>
        <v>623</v>
      </c>
      <c r="J8" s="4">
        <f t="shared" si="6"/>
        <v>2932</v>
      </c>
      <c r="K8" s="41"/>
      <c r="L8" s="4">
        <f t="shared" si="0"/>
        <v>39445.296950240772</v>
      </c>
      <c r="M8" s="14"/>
      <c r="N8" s="4">
        <f>+RDS!M9+RDS!Z9+RDS!AM9+RDS!AZ9+RDS!CM9+RDS!DZ9+RDS!EM9</f>
        <v>24878</v>
      </c>
      <c r="O8" s="32">
        <f t="shared" si="1"/>
        <v>2.2710828844762439E-2</v>
      </c>
      <c r="R8" s="9">
        <v>45264</v>
      </c>
      <c r="S8" s="4">
        <f>+RDS!BB9+RDS!BO9+RDS!CO9+RDS!DB9</f>
        <v>168</v>
      </c>
      <c r="T8" s="4">
        <f t="shared" si="7"/>
        <v>783</v>
      </c>
      <c r="U8" s="14"/>
      <c r="V8" s="4">
        <f>+RDS!BE9+RDS!BR9+RDS!CR9+RDS!DE9</f>
        <v>8120301</v>
      </c>
      <c r="W8" s="4">
        <f t="shared" si="8"/>
        <v>34105008</v>
      </c>
      <c r="X8" s="41"/>
      <c r="Y8" s="4">
        <f>+RDS!BH9+RDS!BU9+RDS!CU9+RDS!DH9</f>
        <v>184</v>
      </c>
      <c r="Z8" s="4">
        <f t="shared" si="9"/>
        <v>866</v>
      </c>
      <c r="AA8" s="41"/>
      <c r="AB8" s="4">
        <f t="shared" si="2"/>
        <v>44132.070652173912</v>
      </c>
      <c r="AC8" s="14"/>
      <c r="AD8" s="4">
        <f>+RDS!BM9+RDS!BZ9+RDS!CZ9+RDS!DM9</f>
        <v>6399</v>
      </c>
      <c r="AE8" s="32">
        <f t="shared" si="3"/>
        <v>2.6254102203469291E-2</v>
      </c>
    </row>
    <row r="9" spans="1:31" x14ac:dyDescent="0.3">
      <c r="A9" s="57">
        <v>5</v>
      </c>
      <c r="B9" s="9">
        <v>45265</v>
      </c>
      <c r="C9" s="4">
        <f>+RDS!B10+RDS!O10+RDS!AB10+RDS!AO10+RDS!CB10+RDS!DO10+RDS!EB10</f>
        <v>501</v>
      </c>
      <c r="D9" s="4">
        <f t="shared" si="4"/>
        <v>3163</v>
      </c>
      <c r="E9" s="14"/>
      <c r="F9" s="4">
        <f>+RDS!E10+RDS!R10+RDS!AE10+RDS!AR10+RDS!CE10+RDS!DR10+RDS!EE10</f>
        <v>21565495</v>
      </c>
      <c r="G9" s="4">
        <f t="shared" si="5"/>
        <v>138316277</v>
      </c>
      <c r="H9" s="41"/>
      <c r="I9" s="4">
        <f>+RDS!H10+RDS!U10+RDS!AH10+RDS!AU10+RDS!CH10+RDS!DU10+RDS!EH10</f>
        <v>582</v>
      </c>
      <c r="J9" s="4">
        <f t="shared" si="6"/>
        <v>3514</v>
      </c>
      <c r="K9" s="41"/>
      <c r="L9" s="4">
        <f t="shared" si="0"/>
        <v>37054.115120274917</v>
      </c>
      <c r="M9" s="14"/>
      <c r="N9" s="4">
        <f>+RDS!M10+RDS!Z10+RDS!AM10+RDS!AZ10+RDS!CM10+RDS!DZ10+RDS!EM10</f>
        <v>22344</v>
      </c>
      <c r="O9" s="32">
        <f t="shared" si="1"/>
        <v>2.2422126745435016E-2</v>
      </c>
      <c r="R9" s="9">
        <v>45265</v>
      </c>
      <c r="S9" s="4">
        <f>+RDS!BB10+RDS!BO10+RDS!CO10+RDS!DB10</f>
        <v>123</v>
      </c>
      <c r="T9" s="4">
        <f t="shared" si="7"/>
        <v>906</v>
      </c>
      <c r="U9" s="14"/>
      <c r="V9" s="4">
        <f>+RDS!BE10+RDS!BR10+RDS!CR10+RDS!DE10</f>
        <v>4499087</v>
      </c>
      <c r="W9" s="4">
        <f t="shared" si="8"/>
        <v>38604095</v>
      </c>
      <c r="X9" s="41"/>
      <c r="Y9" s="4">
        <f>+RDS!BH10+RDS!BU10+RDS!CU10+RDS!DH10</f>
        <v>137</v>
      </c>
      <c r="Z9" s="4">
        <f t="shared" si="9"/>
        <v>1003</v>
      </c>
      <c r="AA9" s="41"/>
      <c r="AB9" s="4">
        <f t="shared" si="2"/>
        <v>32840.051094890514</v>
      </c>
      <c r="AC9" s="14"/>
      <c r="AD9" s="4">
        <f>+RDS!BM10+RDS!BZ10+RDS!CZ10+RDS!DM10</f>
        <v>5833</v>
      </c>
      <c r="AE9" s="32">
        <f t="shared" si="3"/>
        <v>2.1086919252528716E-2</v>
      </c>
    </row>
    <row r="10" spans="1:31" x14ac:dyDescent="0.3">
      <c r="A10" s="57">
        <v>6</v>
      </c>
      <c r="B10" s="9">
        <v>45266</v>
      </c>
      <c r="C10" s="4">
        <f>+RDS!B11+RDS!O11+RDS!AB11+RDS!AO11+RDS!CB11+RDS!DO11+RDS!EB11</f>
        <v>351</v>
      </c>
      <c r="D10" s="4">
        <f t="shared" si="4"/>
        <v>3514</v>
      </c>
      <c r="E10" s="14"/>
      <c r="F10" s="4">
        <f>+RDS!E11+RDS!R11+RDS!AE11+RDS!AR11+RDS!CE11+RDS!DR11+RDS!EE11</f>
        <v>13834108</v>
      </c>
      <c r="G10" s="4">
        <f t="shared" si="5"/>
        <v>152150385</v>
      </c>
      <c r="H10" s="41"/>
      <c r="I10" s="4">
        <f>+RDS!H11+RDS!U11+RDS!AH11+RDS!AU11+RDS!CH11+RDS!DU11+RDS!EH11</f>
        <v>385</v>
      </c>
      <c r="J10" s="4">
        <f t="shared" si="6"/>
        <v>3899</v>
      </c>
      <c r="K10" s="41"/>
      <c r="L10" s="4">
        <f t="shared" si="0"/>
        <v>35932.748051948052</v>
      </c>
      <c r="M10" s="14"/>
      <c r="N10" s="4">
        <f>+RDS!M11+RDS!Z11+RDS!AM11+RDS!AZ11+RDS!CM11+RDS!DZ11+RDS!EM11</f>
        <v>18777</v>
      </c>
      <c r="O10" s="32">
        <f t="shared" si="1"/>
        <v>1.8693081961974757E-2</v>
      </c>
      <c r="R10" s="9">
        <v>45266</v>
      </c>
      <c r="S10" s="4">
        <f>+RDS!BB11+RDS!BO11+RDS!CO11+RDS!DB11</f>
        <v>93</v>
      </c>
      <c r="T10" s="4">
        <f t="shared" si="7"/>
        <v>999</v>
      </c>
      <c r="U10" s="14"/>
      <c r="V10" s="4">
        <f>+RDS!BE11+RDS!BR11+RDS!CR11+RDS!DE11</f>
        <v>4049656</v>
      </c>
      <c r="W10" s="4">
        <f t="shared" si="8"/>
        <v>42653751</v>
      </c>
      <c r="X10" s="41"/>
      <c r="Y10" s="4">
        <f>+RDS!BH11+RDS!BU11+RDS!CU11+RDS!DH11</f>
        <v>105</v>
      </c>
      <c r="Z10" s="4">
        <f t="shared" si="9"/>
        <v>1108</v>
      </c>
      <c r="AA10" s="41"/>
      <c r="AB10" s="4">
        <f t="shared" si="2"/>
        <v>38568.152380952379</v>
      </c>
      <c r="AC10" s="14"/>
      <c r="AD10" s="4">
        <f>+RDS!BM11+RDS!BZ11+RDS!CZ11+RDS!DM11</f>
        <v>5223</v>
      </c>
      <c r="AE10" s="32">
        <f t="shared" si="3"/>
        <v>1.7805858701895463E-2</v>
      </c>
    </row>
    <row r="11" spans="1:31" x14ac:dyDescent="0.3">
      <c r="A11" s="57">
        <v>7</v>
      </c>
      <c r="B11" s="9">
        <v>45267</v>
      </c>
      <c r="C11" s="4">
        <f>+RDS!B12+RDS!O12+RDS!AB12+RDS!AO12+RDS!CB12+RDS!DO12+RDS!EB12</f>
        <v>360</v>
      </c>
      <c r="D11" s="4">
        <f t="shared" si="4"/>
        <v>3874</v>
      </c>
      <c r="E11" s="14"/>
      <c r="F11" s="4">
        <f>+RDS!E12+RDS!R12+RDS!AE12+RDS!AR12+RDS!CE12+RDS!DR12+RDS!EE12</f>
        <v>15935326</v>
      </c>
      <c r="G11" s="4">
        <f t="shared" si="5"/>
        <v>168085711</v>
      </c>
      <c r="H11" s="41"/>
      <c r="I11" s="4">
        <f>+RDS!H12+RDS!U12+RDS!AH12+RDS!AU12+RDS!CH12+RDS!DU12+RDS!EH12</f>
        <v>398</v>
      </c>
      <c r="J11" s="4">
        <f t="shared" si="6"/>
        <v>4297</v>
      </c>
      <c r="K11" s="41"/>
      <c r="L11" s="4">
        <f t="shared" si="0"/>
        <v>40038.507537688442</v>
      </c>
      <c r="M11" s="14"/>
      <c r="N11" s="4">
        <f>+RDS!M12+RDS!Z12+RDS!AM12+RDS!AZ12+RDS!CM12+RDS!DZ12+RDS!EM12</f>
        <v>19440</v>
      </c>
      <c r="O11" s="32">
        <f t="shared" si="1"/>
        <v>1.8518518518518517E-2</v>
      </c>
      <c r="R11" s="9">
        <v>45267</v>
      </c>
      <c r="S11" s="4">
        <f>+RDS!BB12+RDS!BO12+RDS!CO12+RDS!DB12</f>
        <v>127</v>
      </c>
      <c r="T11" s="4">
        <f t="shared" si="7"/>
        <v>1126</v>
      </c>
      <c r="U11" s="14"/>
      <c r="V11" s="4">
        <f>+RDS!BE12+RDS!BR12+RDS!CR12+RDS!DE12</f>
        <v>4572441</v>
      </c>
      <c r="W11" s="4">
        <f t="shared" si="8"/>
        <v>47226192</v>
      </c>
      <c r="X11" s="41"/>
      <c r="Y11" s="4">
        <f>+RDS!BH12+RDS!BU12+RDS!CU12+RDS!DH12</f>
        <v>138</v>
      </c>
      <c r="Z11" s="4">
        <f t="shared" si="9"/>
        <v>1246</v>
      </c>
      <c r="AA11" s="41"/>
      <c r="AB11" s="4">
        <f t="shared" si="2"/>
        <v>33133.630434782608</v>
      </c>
      <c r="AC11" s="14"/>
      <c r="AD11" s="4">
        <f>+RDS!BM12+RDS!BZ12+RDS!CZ12+RDS!DM12</f>
        <v>5591</v>
      </c>
      <c r="AE11" s="32">
        <f t="shared" si="3"/>
        <v>2.2715077803612951E-2</v>
      </c>
    </row>
    <row r="12" spans="1:31" x14ac:dyDescent="0.3">
      <c r="A12" s="57">
        <v>8</v>
      </c>
      <c r="B12" s="9">
        <v>45268</v>
      </c>
      <c r="C12" s="4">
        <f>+RDS!B13+RDS!O13+RDS!AB13+RDS!AO13+RDS!CB13+RDS!DO13+RDS!EB13</f>
        <v>685</v>
      </c>
      <c r="D12" s="4">
        <f t="shared" si="4"/>
        <v>4559</v>
      </c>
      <c r="E12" s="14"/>
      <c r="F12" s="4">
        <f>+RDS!E13+RDS!R13+RDS!AE13+RDS!AR13+RDS!CE13+RDS!DR13+RDS!EE13</f>
        <v>31222521</v>
      </c>
      <c r="G12" s="4">
        <f t="shared" si="5"/>
        <v>199308232</v>
      </c>
      <c r="H12" s="41"/>
      <c r="I12" s="4">
        <f>+RDS!H13+RDS!U13+RDS!AH13+RDS!AU13+RDS!CH13+RDS!DU13+RDS!EH13</f>
        <v>742</v>
      </c>
      <c r="J12" s="4">
        <f t="shared" si="6"/>
        <v>5039</v>
      </c>
      <c r="K12" s="41"/>
      <c r="L12" s="4">
        <f t="shared" si="0"/>
        <v>42078.8692722372</v>
      </c>
      <c r="M12" s="14"/>
      <c r="N12" s="4">
        <f>+RDS!M13+RDS!Z13+RDS!AM13+RDS!AZ13+RDS!CM13+RDS!DZ13+RDS!EM13</f>
        <v>27643</v>
      </c>
      <c r="O12" s="32">
        <f t="shared" si="1"/>
        <v>2.4780233693882717E-2</v>
      </c>
      <c r="R12" s="9">
        <v>45268</v>
      </c>
      <c r="S12" s="4">
        <f>+RDS!BB13+RDS!BO13+RDS!CO13+RDS!DB13</f>
        <v>174</v>
      </c>
      <c r="T12" s="4">
        <f t="shared" si="7"/>
        <v>1300</v>
      </c>
      <c r="U12" s="14"/>
      <c r="V12" s="4">
        <f>+RDS!BE13+RDS!BR13+RDS!CR13+RDS!DE13</f>
        <v>6820891</v>
      </c>
      <c r="W12" s="4">
        <f t="shared" si="8"/>
        <v>54047083</v>
      </c>
      <c r="X12" s="41"/>
      <c r="Y12" s="4">
        <f>+RDS!BH13+RDS!BU13+RDS!CU13+RDS!DH13</f>
        <v>195</v>
      </c>
      <c r="Z12" s="4">
        <f t="shared" si="9"/>
        <v>1441</v>
      </c>
      <c r="AA12" s="41"/>
      <c r="AB12" s="4">
        <f t="shared" si="2"/>
        <v>34978.928205128206</v>
      </c>
      <c r="AC12" s="14"/>
      <c r="AD12" s="4">
        <f>+RDS!BM13+RDS!BZ13+RDS!CZ13+RDS!DM13</f>
        <v>7819</v>
      </c>
      <c r="AE12" s="32">
        <f t="shared" si="3"/>
        <v>2.2253485100396469E-2</v>
      </c>
    </row>
    <row r="13" spans="1:31" x14ac:dyDescent="0.3">
      <c r="A13" s="57">
        <v>9</v>
      </c>
      <c r="B13" s="9">
        <v>45269</v>
      </c>
      <c r="C13" s="4">
        <f>+RDS!B14+RDS!O14+RDS!AB14+RDS!AO14+RDS!CB14+RDS!DO14+RDS!EB14</f>
        <v>674</v>
      </c>
      <c r="D13" s="4">
        <f t="shared" si="4"/>
        <v>5233</v>
      </c>
      <c r="E13" s="14"/>
      <c r="F13" s="4">
        <f>+RDS!E14+RDS!R14+RDS!AE14+RDS!AR14+RDS!CE14+RDS!DR14+RDS!EE14</f>
        <v>31860372</v>
      </c>
      <c r="G13" s="4">
        <f t="shared" si="5"/>
        <v>231168604</v>
      </c>
      <c r="H13" s="41"/>
      <c r="I13" s="4">
        <f>+RDS!H14+RDS!U14+RDS!AH14+RDS!AU14+RDS!CH14+RDS!DU14+RDS!EH14</f>
        <v>726</v>
      </c>
      <c r="J13" s="4">
        <f t="shared" si="6"/>
        <v>5765</v>
      </c>
      <c r="K13" s="41"/>
      <c r="L13" s="4">
        <f t="shared" si="0"/>
        <v>43884.809917355371</v>
      </c>
      <c r="M13" s="14"/>
      <c r="N13" s="4">
        <f>+RDS!M14+RDS!Z14+RDS!AM14+RDS!AZ14+RDS!CM14+RDS!DZ14+RDS!EM14</f>
        <v>25820</v>
      </c>
      <c r="O13" s="32">
        <f t="shared" si="1"/>
        <v>2.6103795507358637E-2</v>
      </c>
      <c r="R13" s="9">
        <v>45269</v>
      </c>
      <c r="S13" s="4">
        <f>+RDS!BB14+RDS!BO14+RDS!CO14+RDS!DB14</f>
        <v>186</v>
      </c>
      <c r="T13" s="4">
        <f t="shared" si="7"/>
        <v>1486</v>
      </c>
      <c r="U13" s="14"/>
      <c r="V13" s="4">
        <f>+RDS!BE14+RDS!BR14+RDS!CR14+RDS!DE14</f>
        <v>8732240</v>
      </c>
      <c r="W13" s="4">
        <f t="shared" si="8"/>
        <v>62779323</v>
      </c>
      <c r="X13" s="41"/>
      <c r="Y13" s="4">
        <f>+RDS!BH14+RDS!BU14+RDS!CU14+RDS!DH14</f>
        <v>217</v>
      </c>
      <c r="Z13" s="4">
        <f t="shared" si="9"/>
        <v>1658</v>
      </c>
      <c r="AA13" s="41"/>
      <c r="AB13" s="4">
        <f t="shared" si="2"/>
        <v>40240.737327188937</v>
      </c>
      <c r="AC13" s="14"/>
      <c r="AD13" s="4">
        <f>+RDS!BM14+RDS!BZ14+RDS!CZ14+RDS!DM14</f>
        <v>7126</v>
      </c>
      <c r="AE13" s="32">
        <f t="shared" si="3"/>
        <v>2.6101599775470108E-2</v>
      </c>
    </row>
    <row r="14" spans="1:31" x14ac:dyDescent="0.3">
      <c r="A14" s="57">
        <v>10</v>
      </c>
      <c r="B14" s="9">
        <v>45270</v>
      </c>
      <c r="C14" s="4">
        <f>+RDS!B15+RDS!O15+RDS!AB15+RDS!AO15+RDS!CB15+RDS!DO15+RDS!EB15</f>
        <v>685</v>
      </c>
      <c r="D14" s="4">
        <f t="shared" si="4"/>
        <v>5918</v>
      </c>
      <c r="E14" s="14"/>
      <c r="F14" s="4">
        <f>+RDS!E15+RDS!R15+RDS!AE15+RDS!AR15+RDS!CE15+RDS!DR15+RDS!EE15</f>
        <v>30081625</v>
      </c>
      <c r="G14" s="4">
        <f t="shared" si="5"/>
        <v>261250229</v>
      </c>
      <c r="H14" s="41"/>
      <c r="I14" s="4">
        <f>+RDS!H15+RDS!U15+RDS!AH15+RDS!AU15+RDS!CH15+RDS!DU15+RDS!EH15</f>
        <v>746</v>
      </c>
      <c r="J14" s="4">
        <f t="shared" si="6"/>
        <v>6511</v>
      </c>
      <c r="K14" s="41"/>
      <c r="L14" s="4">
        <f t="shared" si="0"/>
        <v>40323.894101876678</v>
      </c>
      <c r="M14" s="14"/>
      <c r="N14" s="4">
        <f>+RDS!M15+RDS!Z15+RDS!AM15+RDS!AZ15+RDS!CM15+RDS!DZ15+RDS!EM15</f>
        <v>30910</v>
      </c>
      <c r="O14" s="32">
        <f t="shared" si="1"/>
        <v>2.2161112908443869E-2</v>
      </c>
      <c r="R14" s="9">
        <v>45270</v>
      </c>
      <c r="S14" s="4">
        <f>+RDS!BB15+RDS!BO15+RDS!CO15+RDS!DB15</f>
        <v>196</v>
      </c>
      <c r="T14" s="4">
        <f t="shared" si="7"/>
        <v>1682</v>
      </c>
      <c r="U14" s="14"/>
      <c r="V14" s="4">
        <f>+RDS!BE15+RDS!BR15+RDS!CR15+RDS!DE15</f>
        <v>9654357</v>
      </c>
      <c r="W14" s="4">
        <f t="shared" si="8"/>
        <v>72433680</v>
      </c>
      <c r="X14" s="41"/>
      <c r="Y14" s="4">
        <f>+RDS!BH15+RDS!BU15+RDS!CU15+RDS!DH15</f>
        <v>217</v>
      </c>
      <c r="Z14" s="4">
        <f t="shared" si="9"/>
        <v>1875</v>
      </c>
      <c r="AA14" s="41"/>
      <c r="AB14" s="4">
        <f t="shared" si="2"/>
        <v>44490.124423963134</v>
      </c>
      <c r="AC14" s="14"/>
      <c r="AD14" s="4">
        <f>+RDS!BM15+RDS!BZ15+RDS!CZ15+RDS!DM15</f>
        <v>7746</v>
      </c>
      <c r="AE14" s="32">
        <f t="shared" si="3"/>
        <v>2.5303382390911438E-2</v>
      </c>
    </row>
    <row r="15" spans="1:31" x14ac:dyDescent="0.3">
      <c r="A15" s="57">
        <v>11</v>
      </c>
      <c r="B15" s="9">
        <v>45271</v>
      </c>
      <c r="C15" s="4">
        <f>+RDS!B16+RDS!O16+RDS!AB16+RDS!AO16+RDS!CB16+RDS!DO16+RDS!EB16</f>
        <v>599</v>
      </c>
      <c r="D15" s="4">
        <f t="shared" si="4"/>
        <v>6517</v>
      </c>
      <c r="E15" s="14"/>
      <c r="F15" s="4">
        <f>+RDS!E16+RDS!R16+RDS!AE16+RDS!AR16+RDS!CE16+RDS!DR16+RDS!EE16</f>
        <v>26807250</v>
      </c>
      <c r="G15" s="4">
        <f t="shared" si="5"/>
        <v>288057479</v>
      </c>
      <c r="H15" s="41"/>
      <c r="I15" s="4">
        <f>+RDS!H16+RDS!U16+RDS!AH16+RDS!AU16+RDS!CH16+RDS!DU16+RDS!EH16</f>
        <v>664</v>
      </c>
      <c r="J15" s="4">
        <f t="shared" si="6"/>
        <v>7175</v>
      </c>
      <c r="K15" s="41"/>
      <c r="L15" s="4">
        <f t="shared" si="0"/>
        <v>40372.364457831325</v>
      </c>
      <c r="M15" s="14"/>
      <c r="N15" s="4">
        <f>+RDS!M16+RDS!Z16+RDS!AM16+RDS!AZ16+RDS!CM16+RDS!DZ16+RDS!EM16</f>
        <v>24348</v>
      </c>
      <c r="O15" s="32">
        <f t="shared" si="1"/>
        <v>2.4601609988500084E-2</v>
      </c>
      <c r="R15" s="9">
        <v>45271</v>
      </c>
      <c r="S15" s="4">
        <f>+RDS!BB16+RDS!BO16+RDS!CO16+RDS!DB16</f>
        <v>161</v>
      </c>
      <c r="T15" s="4">
        <f t="shared" si="7"/>
        <v>1843</v>
      </c>
      <c r="U15" s="14"/>
      <c r="V15" s="4">
        <f>+RDS!BE16+RDS!BR16+RDS!CR16+RDS!DE16</f>
        <v>6431950</v>
      </c>
      <c r="W15" s="4">
        <f t="shared" si="8"/>
        <v>78865630</v>
      </c>
      <c r="X15" s="41"/>
      <c r="Y15" s="4">
        <f>+RDS!BH16+RDS!BU16+RDS!CU16+RDS!DH16</f>
        <v>176</v>
      </c>
      <c r="Z15" s="4">
        <f t="shared" si="9"/>
        <v>2051</v>
      </c>
      <c r="AA15" s="41"/>
      <c r="AB15" s="4">
        <f t="shared" si="2"/>
        <v>36545.170454545456</v>
      </c>
      <c r="AC15" s="14"/>
      <c r="AD15" s="4">
        <f>+RDS!BM16+RDS!BZ16+RDS!CZ16+RDS!DM16</f>
        <v>6481</v>
      </c>
      <c r="AE15" s="32">
        <f t="shared" si="3"/>
        <v>2.4841845394229286E-2</v>
      </c>
    </row>
    <row r="16" spans="1:31" x14ac:dyDescent="0.3">
      <c r="A16" s="57">
        <v>12</v>
      </c>
      <c r="B16" s="9">
        <v>45272</v>
      </c>
      <c r="C16" s="4">
        <f>+RDS!B17+RDS!O17+RDS!AB17+RDS!AO17+RDS!CB17+RDS!DO17+RDS!EB17</f>
        <v>451</v>
      </c>
      <c r="D16" s="4">
        <f t="shared" si="4"/>
        <v>6968</v>
      </c>
      <c r="E16" s="14"/>
      <c r="F16" s="4">
        <f>+RDS!E17+RDS!R17+RDS!AE17+RDS!AR17+RDS!CE17+RDS!DR17+RDS!EE17</f>
        <v>21041514</v>
      </c>
      <c r="G16" s="4">
        <f t="shared" si="5"/>
        <v>309098993</v>
      </c>
      <c r="H16" s="41"/>
      <c r="I16" s="4">
        <f>+RDS!H17+RDS!U17+RDS!AH17+RDS!AU17+RDS!CH17+RDS!DU17+RDS!EH17</f>
        <v>515</v>
      </c>
      <c r="J16" s="4">
        <f t="shared" si="6"/>
        <v>7690</v>
      </c>
      <c r="K16" s="41"/>
      <c r="L16" s="4">
        <f t="shared" si="0"/>
        <v>40857.308737864078</v>
      </c>
      <c r="M16" s="14"/>
      <c r="N16" s="4">
        <f>+RDS!M17+RDS!Z17+RDS!AM17+RDS!AZ17+RDS!CM17+RDS!DZ17+RDS!EM17</f>
        <v>22088</v>
      </c>
      <c r="O16" s="32">
        <f t="shared" si="1"/>
        <v>2.0418326693227091E-2</v>
      </c>
      <c r="R16" s="9">
        <v>45272</v>
      </c>
      <c r="S16" s="4">
        <f>+RDS!BB17+RDS!BO17+RDS!CO17+RDS!DB17</f>
        <v>105</v>
      </c>
      <c r="T16" s="4">
        <f t="shared" si="7"/>
        <v>1948</v>
      </c>
      <c r="U16" s="14"/>
      <c r="V16" s="4">
        <f>+RDS!BE17+RDS!BR17+RDS!CR17+RDS!DE17</f>
        <v>4697398</v>
      </c>
      <c r="W16" s="4">
        <f t="shared" si="8"/>
        <v>83563028</v>
      </c>
      <c r="X16" s="41"/>
      <c r="Y16" s="4">
        <f>+RDS!BH17+RDS!BU17+RDS!CU17+RDS!DH17</f>
        <v>112</v>
      </c>
      <c r="Z16" s="4">
        <f t="shared" si="9"/>
        <v>2163</v>
      </c>
      <c r="AA16" s="41"/>
      <c r="AB16" s="4">
        <f t="shared" si="2"/>
        <v>41941.053571428572</v>
      </c>
      <c r="AC16" s="14"/>
      <c r="AD16" s="4">
        <f>+RDS!BM17+RDS!BZ17+RDS!CZ17+RDS!DM17</f>
        <v>5747</v>
      </c>
      <c r="AE16" s="32">
        <f t="shared" si="3"/>
        <v>1.8270401948842874E-2</v>
      </c>
    </row>
    <row r="17" spans="1:31" x14ac:dyDescent="0.3">
      <c r="A17" s="57">
        <v>13</v>
      </c>
      <c r="B17" s="9">
        <v>45273</v>
      </c>
      <c r="C17" s="4">
        <f>+RDS!B18+RDS!O18+RDS!AB18+RDS!AO18+RDS!CB18+RDS!DO18+RDS!EB18</f>
        <v>316</v>
      </c>
      <c r="D17" s="4">
        <f t="shared" si="4"/>
        <v>7284</v>
      </c>
      <c r="E17" s="14"/>
      <c r="F17" s="4">
        <f>+RDS!E18+RDS!R18+RDS!AE18+RDS!AR18+RDS!CE18+RDS!DR18+RDS!EE18</f>
        <v>12946750</v>
      </c>
      <c r="G17" s="4">
        <f t="shared" si="5"/>
        <v>322045743</v>
      </c>
      <c r="H17" s="41"/>
      <c r="I17" s="4">
        <f>+RDS!H18+RDS!U18+RDS!AH18+RDS!AU18+RDS!CH18+RDS!DU18+RDS!EH18</f>
        <v>356</v>
      </c>
      <c r="J17" s="4">
        <f t="shared" si="6"/>
        <v>8046</v>
      </c>
      <c r="K17" s="41"/>
      <c r="L17" s="4">
        <f t="shared" si="0"/>
        <v>36367.275280898873</v>
      </c>
      <c r="M17" s="14"/>
      <c r="N17" s="4">
        <f>+RDS!M18+RDS!Z18+RDS!AM18+RDS!AZ18+RDS!CM18+RDS!DZ18+RDS!EM18</f>
        <v>19531</v>
      </c>
      <c r="O17" s="32">
        <f t="shared" si="1"/>
        <v>1.6179407096410834E-2</v>
      </c>
      <c r="R17" s="9">
        <v>45273</v>
      </c>
      <c r="S17" s="4">
        <f>+RDS!BB18+RDS!BO18+RDS!CO18+RDS!DB18</f>
        <v>116</v>
      </c>
      <c r="T17" s="4">
        <f t="shared" si="7"/>
        <v>2064</v>
      </c>
      <c r="U17" s="14"/>
      <c r="V17" s="4">
        <f>+RDS!BE18+RDS!BR18+RDS!CR18+RDS!DE18</f>
        <v>3780949</v>
      </c>
      <c r="W17" s="4">
        <f t="shared" si="8"/>
        <v>87343977</v>
      </c>
      <c r="X17" s="41"/>
      <c r="Y17" s="4">
        <f>+RDS!BH18+RDS!BU18+RDS!CU18+RDS!DH18</f>
        <v>140</v>
      </c>
      <c r="Z17" s="4">
        <f t="shared" si="9"/>
        <v>2303</v>
      </c>
      <c r="AA17" s="41"/>
      <c r="AB17" s="4">
        <f t="shared" si="2"/>
        <v>27006.778571428571</v>
      </c>
      <c r="AC17" s="14"/>
      <c r="AD17" s="4">
        <f>+RDS!BM18+RDS!BZ18+RDS!CZ18+RDS!DM18</f>
        <v>5332</v>
      </c>
      <c r="AE17" s="32">
        <f t="shared" si="3"/>
        <v>2.175543885971493E-2</v>
      </c>
    </row>
    <row r="18" spans="1:31" x14ac:dyDescent="0.3">
      <c r="A18" s="57">
        <v>14</v>
      </c>
      <c r="B18" s="9">
        <v>45274</v>
      </c>
      <c r="C18" s="4">
        <f>+RDS!B19+RDS!O19+RDS!AB19+RDS!AO19+RDS!CB19+RDS!DO19+RDS!EB19</f>
        <v>306</v>
      </c>
      <c r="D18" s="4">
        <f t="shared" si="4"/>
        <v>7590</v>
      </c>
      <c r="E18" s="14"/>
      <c r="F18" s="4">
        <f>+RDS!E19+RDS!R19+RDS!AE19+RDS!AR19+RDS!CE19+RDS!DR19+RDS!EE19</f>
        <v>11407715</v>
      </c>
      <c r="G18" s="4">
        <f t="shared" si="5"/>
        <v>333453458</v>
      </c>
      <c r="H18" s="41"/>
      <c r="I18" s="4">
        <f>+RDS!H19+RDS!U19+RDS!AH19+RDS!AU19+RDS!CH19+RDS!DU19+RDS!EH19</f>
        <v>325</v>
      </c>
      <c r="J18" s="4">
        <f t="shared" si="6"/>
        <v>8371</v>
      </c>
      <c r="K18" s="41"/>
      <c r="L18" s="4">
        <f t="shared" si="0"/>
        <v>35100.661538461536</v>
      </c>
      <c r="M18" s="14"/>
      <c r="N18" s="4">
        <f>+RDS!M19+RDS!Z19+RDS!AM19+RDS!AZ19+RDS!CM19+RDS!DZ19+RDS!EM19</f>
        <v>18165</v>
      </c>
      <c r="O18" s="32">
        <f t="shared" si="1"/>
        <v>1.6845582163501238E-2</v>
      </c>
      <c r="R18" s="9">
        <v>45274</v>
      </c>
      <c r="S18" s="4">
        <f>+RDS!BB19+RDS!BO19+RDS!CO19+RDS!DB19</f>
        <v>86</v>
      </c>
      <c r="T18" s="4">
        <f t="shared" si="7"/>
        <v>2150</v>
      </c>
      <c r="U18" s="14"/>
      <c r="V18" s="4">
        <f>+RDS!BE19+RDS!BR19+RDS!CR19+RDS!DE19</f>
        <v>2774255</v>
      </c>
      <c r="W18" s="4">
        <f t="shared" si="8"/>
        <v>90118232</v>
      </c>
      <c r="X18" s="41"/>
      <c r="Y18" s="4">
        <f>+RDS!BH19+RDS!BU19+RDS!CU19+RDS!DH19</f>
        <v>107</v>
      </c>
      <c r="Z18" s="4">
        <f t="shared" si="9"/>
        <v>2410</v>
      </c>
      <c r="AA18" s="41"/>
      <c r="AB18" s="4">
        <f t="shared" si="2"/>
        <v>25927.616822429907</v>
      </c>
      <c r="AC18" s="14"/>
      <c r="AD18" s="4">
        <f>+RDS!BM19+RDS!BZ19+RDS!CZ19+RDS!DM19</f>
        <v>4957</v>
      </c>
      <c r="AE18" s="32">
        <f t="shared" si="3"/>
        <v>1.7349203147064757E-2</v>
      </c>
    </row>
    <row r="19" spans="1:31" x14ac:dyDescent="0.3">
      <c r="A19" s="57">
        <v>15</v>
      </c>
      <c r="B19" s="9">
        <v>45275</v>
      </c>
      <c r="C19" s="4">
        <f>+RDS!B20+RDS!O20+RDS!AB20+RDS!AO20+RDS!CB20+RDS!DO20+RDS!EB20</f>
        <v>619</v>
      </c>
      <c r="D19" s="4">
        <f t="shared" si="4"/>
        <v>8209</v>
      </c>
      <c r="E19" s="14"/>
      <c r="F19" s="4">
        <f>+RDS!E20+RDS!R20+RDS!AE20+RDS!AR20+RDS!CE20+RDS!DR20+RDS!EE20</f>
        <v>28758784</v>
      </c>
      <c r="G19" s="4">
        <f t="shared" si="5"/>
        <v>362212242</v>
      </c>
      <c r="H19" s="41"/>
      <c r="I19" s="4">
        <f>+RDS!H20+RDS!U20+RDS!AH20+RDS!AU20+RDS!CH20+RDS!DU20+RDS!EH20</f>
        <v>704</v>
      </c>
      <c r="J19" s="4">
        <f t="shared" si="6"/>
        <v>9075</v>
      </c>
      <c r="K19" s="41"/>
      <c r="L19" s="4">
        <f t="shared" si="0"/>
        <v>40850.545454545456</v>
      </c>
      <c r="M19" s="14"/>
      <c r="N19" s="4">
        <f>+RDS!M20+RDS!Z20+RDS!AM20+RDS!AZ20+RDS!CM20+RDS!DZ20+RDS!EM20</f>
        <v>25772</v>
      </c>
      <c r="O19" s="32">
        <f t="shared" si="1"/>
        <v>2.4018314449790471E-2</v>
      </c>
      <c r="R19" s="9">
        <v>45275</v>
      </c>
      <c r="S19" s="4">
        <f>+RDS!BB20+RDS!BO20+RDS!CO20+RDS!DB20</f>
        <v>149</v>
      </c>
      <c r="T19" s="4">
        <f t="shared" si="7"/>
        <v>2299</v>
      </c>
      <c r="U19" s="14"/>
      <c r="V19" s="4">
        <f>+RDS!BE20+RDS!BR20+RDS!CR20+RDS!DE20</f>
        <v>6527810</v>
      </c>
      <c r="W19" s="4">
        <f t="shared" si="8"/>
        <v>96646042</v>
      </c>
      <c r="X19" s="41"/>
      <c r="Y19" s="4">
        <f>+RDS!BH20+RDS!BU20+RDS!CU20+RDS!DH20</f>
        <v>172</v>
      </c>
      <c r="Z19" s="4">
        <f t="shared" si="9"/>
        <v>2582</v>
      </c>
      <c r="AA19" s="41"/>
      <c r="AB19" s="4">
        <f t="shared" si="2"/>
        <v>37952.383720930229</v>
      </c>
      <c r="AC19" s="14"/>
      <c r="AD19" s="4">
        <f>+RDS!BM20+RDS!BZ20+RDS!CZ20+RDS!DM20</f>
        <v>7024</v>
      </c>
      <c r="AE19" s="32">
        <f t="shared" si="3"/>
        <v>2.1212984054669703E-2</v>
      </c>
    </row>
    <row r="20" spans="1:31" x14ac:dyDescent="0.3">
      <c r="A20" s="57">
        <v>16</v>
      </c>
      <c r="B20" s="9">
        <v>45276</v>
      </c>
      <c r="C20" s="4">
        <f>+RDS!B21+RDS!O21+RDS!AB21+RDS!AO21+RDS!CB21+RDS!DO21+RDS!EB21</f>
        <v>375</v>
      </c>
      <c r="D20" s="4">
        <f t="shared" si="4"/>
        <v>8584</v>
      </c>
      <c r="E20" s="14"/>
      <c r="F20" s="4">
        <f>+RDS!E21+RDS!R21+RDS!AE21+RDS!AR21+RDS!CE21+RDS!DR21+RDS!EE21</f>
        <v>14320890</v>
      </c>
      <c r="G20" s="4">
        <f t="shared" si="5"/>
        <v>376533132</v>
      </c>
      <c r="H20" s="41"/>
      <c r="I20" s="4">
        <f>+RDS!H21+RDS!U21+RDS!AH21+RDS!AU21+RDS!CH21+RDS!DU21+RDS!EH21</f>
        <v>412</v>
      </c>
      <c r="J20" s="4">
        <f t="shared" si="6"/>
        <v>9487</v>
      </c>
      <c r="K20" s="41"/>
      <c r="L20" s="4">
        <f t="shared" si="0"/>
        <v>34759.441747572819</v>
      </c>
      <c r="M20" s="14"/>
      <c r="N20" s="4">
        <f>+RDS!M21+RDS!Z21+RDS!AM21+RDS!AZ21+RDS!CM21+RDS!DZ21+RDS!EM21</f>
        <v>22687</v>
      </c>
      <c r="O20" s="32">
        <f t="shared" si="1"/>
        <v>1.6529289901705824E-2</v>
      </c>
      <c r="R20" s="9">
        <v>45276</v>
      </c>
      <c r="S20" s="4">
        <f>+RDS!BB21+RDS!BO21+RDS!CO21+RDS!DB21</f>
        <v>119</v>
      </c>
      <c r="T20" s="4">
        <f t="shared" si="7"/>
        <v>2418</v>
      </c>
      <c r="U20" s="14"/>
      <c r="V20" s="4">
        <f>+RDS!BE21+RDS!BR21+RDS!CR21+RDS!DE21</f>
        <v>4873656</v>
      </c>
      <c r="W20" s="4">
        <f t="shared" si="8"/>
        <v>101519698</v>
      </c>
      <c r="X20" s="41"/>
      <c r="Y20" s="4">
        <f>+RDS!BH21+RDS!BU21+RDS!CU21+RDS!DH21</f>
        <v>123</v>
      </c>
      <c r="Z20" s="4">
        <f t="shared" si="9"/>
        <v>2705</v>
      </c>
      <c r="AA20" s="41"/>
      <c r="AB20" s="4">
        <f t="shared" si="2"/>
        <v>39623.219512195123</v>
      </c>
      <c r="AC20" s="14"/>
      <c r="AD20" s="4">
        <f>+RDS!BM21+RDS!BZ21+RDS!CZ21+RDS!DM21</f>
        <v>6087</v>
      </c>
      <c r="AE20" s="32">
        <f t="shared" si="3"/>
        <v>1.9549860358140297E-2</v>
      </c>
    </row>
    <row r="21" spans="1:31" x14ac:dyDescent="0.3">
      <c r="A21" s="57">
        <v>17</v>
      </c>
      <c r="B21" s="9">
        <v>45277</v>
      </c>
      <c r="C21" s="4">
        <f>+RDS!B22+RDS!O22+RDS!AB22+RDS!AO22+RDS!CB22+RDS!DO22+RDS!EB22</f>
        <v>713</v>
      </c>
      <c r="D21" s="4">
        <f t="shared" si="4"/>
        <v>9297</v>
      </c>
      <c r="E21" s="14"/>
      <c r="F21" s="4">
        <f>+RDS!E22+RDS!R22+RDS!AE22+RDS!AR22+RDS!CE22+RDS!DR22+RDS!EE22</f>
        <v>31111532</v>
      </c>
      <c r="G21" s="4">
        <f t="shared" si="5"/>
        <v>407644664</v>
      </c>
      <c r="H21" s="41"/>
      <c r="I21" s="4">
        <f>+RDS!H22+RDS!U22+RDS!AH22+RDS!AU22+RDS!CH22+RDS!DU22+RDS!EH22</f>
        <v>805</v>
      </c>
      <c r="J21" s="4">
        <f t="shared" si="6"/>
        <v>10292</v>
      </c>
      <c r="K21" s="41"/>
      <c r="L21" s="4">
        <f t="shared" si="0"/>
        <v>38647.865838509315</v>
      </c>
      <c r="M21" s="14"/>
      <c r="N21" s="4">
        <f>+RDS!M22+RDS!Z22+RDS!AM22+RDS!AZ22+RDS!CM22+RDS!DZ22+RDS!EM22</f>
        <v>30600</v>
      </c>
      <c r="O21" s="32">
        <f t="shared" si="1"/>
        <v>2.330065359477124E-2</v>
      </c>
      <c r="R21" s="9">
        <v>45277</v>
      </c>
      <c r="S21" s="4">
        <f>+RDS!BB22+RDS!BO22+RDS!CO22+RDS!DB22</f>
        <v>198</v>
      </c>
      <c r="T21" s="4">
        <f t="shared" si="7"/>
        <v>2616</v>
      </c>
      <c r="U21" s="14"/>
      <c r="V21" s="4">
        <f>+RDS!BE22+RDS!BR22+RDS!CR22+RDS!DE22</f>
        <v>8465426</v>
      </c>
      <c r="W21" s="4">
        <f t="shared" si="8"/>
        <v>109985124</v>
      </c>
      <c r="X21" s="41"/>
      <c r="Y21" s="4">
        <f>+RDS!BH22+RDS!BU22+RDS!CU22+RDS!DH22</f>
        <v>226</v>
      </c>
      <c r="Z21" s="4">
        <f t="shared" si="9"/>
        <v>2931</v>
      </c>
      <c r="AA21" s="41"/>
      <c r="AB21" s="4">
        <f t="shared" si="2"/>
        <v>37457.637168141591</v>
      </c>
      <c r="AC21" s="14"/>
      <c r="AD21" s="4">
        <f>+RDS!BM22+RDS!BZ22+RDS!CZ22+RDS!DM22</f>
        <v>7566</v>
      </c>
      <c r="AE21" s="32">
        <f t="shared" si="3"/>
        <v>2.6169706582077717E-2</v>
      </c>
    </row>
    <row r="22" spans="1:31" x14ac:dyDescent="0.3">
      <c r="A22" s="57">
        <v>18</v>
      </c>
      <c r="B22" s="9">
        <v>45278</v>
      </c>
      <c r="C22" s="4">
        <f>+RDS!B23+RDS!O23+RDS!AB23+RDS!AO23+RDS!CB23+RDS!DO23+RDS!EB23</f>
        <v>637</v>
      </c>
      <c r="D22" s="4">
        <f t="shared" si="4"/>
        <v>9934</v>
      </c>
      <c r="E22" s="14"/>
      <c r="F22" s="4">
        <f>+RDS!E23+RDS!R23+RDS!AE23+RDS!AR23+RDS!CE23+RDS!DR23+RDS!EE23</f>
        <v>30500162</v>
      </c>
      <c r="G22" s="4">
        <f t="shared" si="5"/>
        <v>438144826</v>
      </c>
      <c r="H22" s="41"/>
      <c r="I22" s="4">
        <f>+RDS!H23+RDS!U23+RDS!AH23+RDS!AU23+RDS!CH23+RDS!DU23+RDS!EH23</f>
        <v>718</v>
      </c>
      <c r="J22" s="4">
        <f t="shared" si="6"/>
        <v>11010</v>
      </c>
      <c r="K22" s="41"/>
      <c r="L22" s="4">
        <f t="shared" si="0"/>
        <v>42479.334261838441</v>
      </c>
      <c r="M22" s="14"/>
      <c r="N22" s="4">
        <f>+RDS!M23+RDS!Z23+RDS!AM23+RDS!AZ23+RDS!CM23+RDS!DZ23+RDS!EM23</f>
        <v>25478</v>
      </c>
      <c r="O22" s="32">
        <f t="shared" si="1"/>
        <v>2.500196247743151E-2</v>
      </c>
      <c r="R22" s="9">
        <v>45278</v>
      </c>
      <c r="S22" s="4">
        <f>+RDS!BB23+RDS!BO23+RDS!CO23+RDS!DB23</f>
        <v>164</v>
      </c>
      <c r="T22" s="4">
        <f t="shared" si="7"/>
        <v>2780</v>
      </c>
      <c r="U22" s="14"/>
      <c r="V22" s="4">
        <f>+RDS!BE23+RDS!BR23+RDS!CR23+RDS!DE23</f>
        <v>7193513</v>
      </c>
      <c r="W22" s="4">
        <f t="shared" si="8"/>
        <v>117178637</v>
      </c>
      <c r="X22" s="41"/>
      <c r="Y22" s="4">
        <f>+RDS!BH23+RDS!BU23+RDS!CU23+RDS!DH23</f>
        <v>185</v>
      </c>
      <c r="Z22" s="4">
        <f t="shared" si="9"/>
        <v>3116</v>
      </c>
      <c r="AA22" s="41"/>
      <c r="AB22" s="4">
        <f t="shared" si="2"/>
        <v>38883.854054054056</v>
      </c>
      <c r="AC22" s="14"/>
      <c r="AD22" s="4">
        <f>+RDS!BM23+RDS!BZ23+RDS!CZ23+RDS!DM23</f>
        <v>6920</v>
      </c>
      <c r="AE22" s="32">
        <f t="shared" si="3"/>
        <v>2.3699421965317918E-2</v>
      </c>
    </row>
    <row r="23" spans="1:31" x14ac:dyDescent="0.3">
      <c r="A23" s="57">
        <v>19</v>
      </c>
      <c r="B23" s="9">
        <v>45279</v>
      </c>
      <c r="C23" s="4">
        <f>+RDS!B24+RDS!O24+RDS!AB24+RDS!AO24+RDS!CB24+RDS!DO24+RDS!EB24</f>
        <v>446</v>
      </c>
      <c r="D23" s="4">
        <f t="shared" si="4"/>
        <v>10380</v>
      </c>
      <c r="E23" s="14"/>
      <c r="F23" s="4">
        <f>+RDS!E24+RDS!R24+RDS!AE24+RDS!AR24+RDS!CE24+RDS!DR24+RDS!EE24</f>
        <v>19932169</v>
      </c>
      <c r="G23" s="4">
        <f t="shared" si="5"/>
        <v>458076995</v>
      </c>
      <c r="H23" s="41"/>
      <c r="I23" s="4">
        <f>+RDS!H24+RDS!U24+RDS!AH24+RDS!AU24+RDS!CH24+RDS!DU24+RDS!EH24</f>
        <v>480</v>
      </c>
      <c r="J23" s="4">
        <f t="shared" si="6"/>
        <v>11490</v>
      </c>
      <c r="K23" s="41"/>
      <c r="L23" s="4">
        <f t="shared" si="0"/>
        <v>41525.352083333331</v>
      </c>
      <c r="M23" s="14"/>
      <c r="N23" s="4">
        <f>+RDS!M24+RDS!Z24+RDS!AM24+RDS!AZ24+RDS!CM24+RDS!DZ24+RDS!EM24</f>
        <v>22552</v>
      </c>
      <c r="O23" s="32">
        <f t="shared" si="1"/>
        <v>1.9776516495211068E-2</v>
      </c>
      <c r="R23" s="9">
        <v>45279</v>
      </c>
      <c r="S23" s="4">
        <f>+RDS!BB24+RDS!BO24+RDS!CO24+RDS!DB24</f>
        <v>124</v>
      </c>
      <c r="T23" s="4">
        <f t="shared" si="7"/>
        <v>2904</v>
      </c>
      <c r="U23" s="14"/>
      <c r="V23" s="4">
        <f>+RDS!BE24+RDS!BR24+RDS!CR24+RDS!DE24</f>
        <v>5435545</v>
      </c>
      <c r="W23" s="4">
        <f t="shared" si="8"/>
        <v>122614182</v>
      </c>
      <c r="X23" s="41"/>
      <c r="Y23" s="4">
        <f>+RDS!BH24+RDS!BU24+RDS!CU24+RDS!DH24</f>
        <v>136</v>
      </c>
      <c r="Z23" s="4">
        <f t="shared" si="9"/>
        <v>3252</v>
      </c>
      <c r="AA23" s="41"/>
      <c r="AB23" s="4">
        <f t="shared" si="2"/>
        <v>39967.242647058825</v>
      </c>
      <c r="AC23" s="14"/>
      <c r="AD23" s="4">
        <f>+RDS!BM24+RDS!BZ24+RDS!CZ24+RDS!DM24</f>
        <v>6087</v>
      </c>
      <c r="AE23" s="32">
        <f t="shared" si="3"/>
        <v>2.037128306226384E-2</v>
      </c>
    </row>
    <row r="24" spans="1:31" x14ac:dyDescent="0.3">
      <c r="A24" s="57">
        <v>20</v>
      </c>
      <c r="B24" s="9">
        <v>45280</v>
      </c>
      <c r="C24" s="4">
        <f>+RDS!B25+RDS!O25+RDS!AB25+RDS!AO25+RDS!CB25+RDS!DO25+RDS!EB25</f>
        <v>333</v>
      </c>
      <c r="D24" s="4">
        <f t="shared" si="4"/>
        <v>10713</v>
      </c>
      <c r="E24" s="14"/>
      <c r="F24" s="4">
        <f>+RDS!E25+RDS!R25+RDS!AE25+RDS!AR25+RDS!CE25+RDS!DR25+RDS!EE25</f>
        <v>14533023</v>
      </c>
      <c r="G24" s="4">
        <f t="shared" si="5"/>
        <v>472610018</v>
      </c>
      <c r="H24" s="41"/>
      <c r="I24" s="4">
        <f>+RDS!H25+RDS!U25+RDS!AH25+RDS!AU25+RDS!CH25+RDS!DU25+RDS!EH25</f>
        <v>372</v>
      </c>
      <c r="J24" s="4">
        <f t="shared" si="6"/>
        <v>11862</v>
      </c>
      <c r="K24" s="41"/>
      <c r="L24" s="4">
        <f t="shared" si="0"/>
        <v>39067.266129032258</v>
      </c>
      <c r="M24" s="14"/>
      <c r="N24" s="4">
        <f>+RDS!M25+RDS!Z25+RDS!AM25+RDS!AZ25+RDS!CM25+RDS!DZ25+RDS!EM25</f>
        <v>19779</v>
      </c>
      <c r="O24" s="32">
        <f t="shared" si="1"/>
        <v>1.6836038222357047E-2</v>
      </c>
      <c r="R24" s="9">
        <v>45280</v>
      </c>
      <c r="S24" s="4">
        <f>+RDS!BB25+RDS!BO25+RDS!CO25+RDS!DB25</f>
        <v>116</v>
      </c>
      <c r="T24" s="4">
        <f t="shared" si="7"/>
        <v>3020</v>
      </c>
      <c r="U24" s="14"/>
      <c r="V24" s="4">
        <f>+RDS!BE25+RDS!BR25+RDS!CR25+RDS!DE25</f>
        <v>4571024</v>
      </c>
      <c r="W24" s="4">
        <f t="shared" si="8"/>
        <v>127185206</v>
      </c>
      <c r="X24" s="41"/>
      <c r="Y24" s="4">
        <f>+RDS!BH25+RDS!BU25+RDS!CU25+RDS!DH25</f>
        <v>127</v>
      </c>
      <c r="Z24" s="4">
        <f t="shared" si="9"/>
        <v>3379</v>
      </c>
      <c r="AA24" s="41"/>
      <c r="AB24" s="4">
        <f t="shared" si="2"/>
        <v>35992.314960629919</v>
      </c>
      <c r="AC24" s="14"/>
      <c r="AD24" s="4">
        <f>+RDS!BM25+RDS!BZ25+RDS!CZ25+RDS!DM25</f>
        <v>5425</v>
      </c>
      <c r="AE24" s="32">
        <f t="shared" si="3"/>
        <v>2.1382488479262673E-2</v>
      </c>
    </row>
    <row r="25" spans="1:31" x14ac:dyDescent="0.3">
      <c r="A25" s="57">
        <v>21</v>
      </c>
      <c r="B25" s="9">
        <v>45281</v>
      </c>
      <c r="C25" s="4">
        <f>+RDS!B26+RDS!O26+RDS!AB26+RDS!AO26+RDS!CB26+RDS!DO26+RDS!EB26</f>
        <v>372</v>
      </c>
      <c r="D25" s="4">
        <f t="shared" si="4"/>
        <v>11085</v>
      </c>
      <c r="E25" s="14"/>
      <c r="F25" s="4">
        <f>+RDS!E26+RDS!R26+RDS!AE26+RDS!AR26+RDS!CE26+RDS!DR26+RDS!EE26</f>
        <v>14249083</v>
      </c>
      <c r="G25" s="4">
        <f t="shared" si="5"/>
        <v>486859101</v>
      </c>
      <c r="H25" s="41"/>
      <c r="I25" s="4">
        <f>+RDS!H26+RDS!U26+RDS!AH26+RDS!AU26+RDS!CH26+RDS!DU26+RDS!EH26</f>
        <v>409</v>
      </c>
      <c r="J25" s="4">
        <f t="shared" si="6"/>
        <v>12271</v>
      </c>
      <c r="K25" s="41"/>
      <c r="L25" s="4">
        <f t="shared" si="0"/>
        <v>34838.833740831295</v>
      </c>
      <c r="M25" s="14"/>
      <c r="N25" s="4">
        <f>+RDS!M26+RDS!Z26+RDS!AM26+RDS!AZ26+RDS!CM26+RDS!DZ26+RDS!EM26</f>
        <v>19489</v>
      </c>
      <c r="O25" s="32">
        <f t="shared" si="1"/>
        <v>1.908769049207245E-2</v>
      </c>
      <c r="R25" s="9">
        <v>45281</v>
      </c>
      <c r="S25" s="4">
        <f>+RDS!BB26+RDS!BO26+RDS!CO26+RDS!DB26</f>
        <v>98</v>
      </c>
      <c r="T25" s="4">
        <f t="shared" si="7"/>
        <v>3118</v>
      </c>
      <c r="U25" s="14"/>
      <c r="V25" s="4">
        <f>+RDS!BE26+RDS!BR26+RDS!CR26+RDS!DE26</f>
        <v>3515953</v>
      </c>
      <c r="W25" s="4">
        <f t="shared" si="8"/>
        <v>130701159</v>
      </c>
      <c r="X25" s="41"/>
      <c r="Y25" s="4">
        <f>+RDS!BH26+RDS!BU26+RDS!CU26+RDS!DH26</f>
        <v>105</v>
      </c>
      <c r="Z25" s="4">
        <f t="shared" si="9"/>
        <v>3484</v>
      </c>
      <c r="AA25" s="41"/>
      <c r="AB25" s="4">
        <f t="shared" si="2"/>
        <v>33485.26666666667</v>
      </c>
      <c r="AC25" s="14"/>
      <c r="AD25" s="4">
        <f>+RDS!BM26+RDS!BZ26+RDS!CZ26+RDS!DM26</f>
        <v>5439</v>
      </c>
      <c r="AE25" s="32">
        <f t="shared" si="3"/>
        <v>1.8018018018018018E-2</v>
      </c>
    </row>
    <row r="26" spans="1:31" x14ac:dyDescent="0.3">
      <c r="A26" s="57">
        <v>22</v>
      </c>
      <c r="B26" s="9">
        <v>45282</v>
      </c>
      <c r="C26" s="4">
        <f>+RDS!B27+RDS!O27+RDS!AB27+RDS!AO27+RDS!CB27+RDS!DO27+RDS!EB27</f>
        <v>727</v>
      </c>
      <c r="D26" s="4">
        <f t="shared" si="4"/>
        <v>11812</v>
      </c>
      <c r="E26" s="14"/>
      <c r="F26" s="4">
        <f>+RDS!E27+RDS!R27+RDS!AE27+RDS!AR27+RDS!CE27+RDS!DR27+RDS!EE27</f>
        <v>34477822</v>
      </c>
      <c r="G26" s="4">
        <f t="shared" si="5"/>
        <v>521336923</v>
      </c>
      <c r="H26" s="41"/>
      <c r="I26" s="4">
        <f>+RDS!H27+RDS!U27+RDS!AH27+RDS!AU27+RDS!CH27+RDS!DU27+RDS!EH27</f>
        <v>830</v>
      </c>
      <c r="J26" s="4">
        <f t="shared" si="6"/>
        <v>13101</v>
      </c>
      <c r="K26" s="41"/>
      <c r="L26" s="4">
        <f t="shared" si="0"/>
        <v>41539.544578313253</v>
      </c>
      <c r="M26" s="14"/>
      <c r="N26" s="4">
        <f>+RDS!M27+RDS!Z27+RDS!AM27+RDS!AZ27+RDS!CM27+RDS!DZ27+RDS!EM27</f>
        <v>28388</v>
      </c>
      <c r="O26" s="32">
        <f t="shared" si="1"/>
        <v>2.5609412427786388E-2</v>
      </c>
      <c r="R26" s="9">
        <v>45282</v>
      </c>
      <c r="S26" s="4">
        <f>+RDS!BB27+RDS!BO27+RDS!CO27+RDS!DB27</f>
        <v>200</v>
      </c>
      <c r="T26" s="4">
        <f t="shared" si="7"/>
        <v>3318</v>
      </c>
      <c r="U26" s="14"/>
      <c r="V26" s="4">
        <f>+RDS!BE27+RDS!BR27+RDS!CR27+RDS!DE27</f>
        <v>8096543</v>
      </c>
      <c r="W26" s="4">
        <f t="shared" si="8"/>
        <v>138797702</v>
      </c>
      <c r="X26" s="41"/>
      <c r="Y26" s="4">
        <f>+RDS!BH27+RDS!BU27+RDS!CU27+RDS!DH27</f>
        <v>221</v>
      </c>
      <c r="Z26" s="4">
        <f t="shared" si="9"/>
        <v>3705</v>
      </c>
      <c r="AA26" s="41"/>
      <c r="AB26" s="4">
        <f t="shared" si="2"/>
        <v>36635.941176470587</v>
      </c>
      <c r="AC26" s="14"/>
      <c r="AD26" s="4">
        <f>+RDS!BM27+RDS!BZ27+RDS!CZ27+RDS!DM27</f>
        <v>7587</v>
      </c>
      <c r="AE26" s="32">
        <f t="shared" si="3"/>
        <v>2.6360880453407145E-2</v>
      </c>
    </row>
    <row r="27" spans="1:31" x14ac:dyDescent="0.3">
      <c r="A27" s="57">
        <v>23</v>
      </c>
      <c r="B27" s="9">
        <v>45283</v>
      </c>
      <c r="C27" s="4">
        <f>+RDS!B28+RDS!O28+RDS!AB28+RDS!AO28+RDS!CB28+RDS!DO28+RDS!EB28</f>
        <v>669</v>
      </c>
      <c r="D27" s="4">
        <f t="shared" si="4"/>
        <v>12481</v>
      </c>
      <c r="E27" s="14"/>
      <c r="F27" s="4">
        <f>+RDS!E28+RDS!R28+RDS!AE28+RDS!AR28+RDS!CE28+RDS!DR28+RDS!EE28</f>
        <v>29939428</v>
      </c>
      <c r="G27" s="4">
        <f t="shared" si="5"/>
        <v>551276351</v>
      </c>
      <c r="H27" s="41"/>
      <c r="I27" s="4">
        <f>+RDS!H28+RDS!U28+RDS!AH28+RDS!AU28+RDS!CH28+RDS!DU28+RDS!EH28</f>
        <v>715</v>
      </c>
      <c r="J27" s="4">
        <f t="shared" si="6"/>
        <v>13816</v>
      </c>
      <c r="K27" s="41"/>
      <c r="L27" s="4">
        <f t="shared" si="0"/>
        <v>41873.325874125876</v>
      </c>
      <c r="M27" s="14"/>
      <c r="N27" s="4">
        <f>+RDS!M28+RDS!Z28+RDS!AM28+RDS!AZ28+RDS!CM28+RDS!DZ28+RDS!EM28</f>
        <v>31062</v>
      </c>
      <c r="O27" s="32">
        <f t="shared" si="1"/>
        <v>2.1537570021247825E-2</v>
      </c>
      <c r="R27" s="9">
        <v>45283</v>
      </c>
      <c r="S27" s="4">
        <f>+RDS!BB28+RDS!BO28+RDS!CO28+RDS!DB28</f>
        <v>168</v>
      </c>
      <c r="T27" s="4">
        <f t="shared" si="7"/>
        <v>3486</v>
      </c>
      <c r="U27" s="14"/>
      <c r="V27" s="4">
        <f>+RDS!BE28+RDS!BR28+RDS!CR28+RDS!DE28</f>
        <v>7840563</v>
      </c>
      <c r="W27" s="4">
        <f t="shared" si="8"/>
        <v>146638265</v>
      </c>
      <c r="X27" s="41"/>
      <c r="Y27" s="4">
        <f>+RDS!BH28+RDS!BU28+RDS!CU28+RDS!DH28</f>
        <v>182</v>
      </c>
      <c r="Z27" s="4">
        <f t="shared" si="9"/>
        <v>3887</v>
      </c>
      <c r="AA27" s="41"/>
      <c r="AB27" s="4">
        <f t="shared" si="2"/>
        <v>43080.016483516483</v>
      </c>
      <c r="AC27" s="14"/>
      <c r="AD27" s="4">
        <f>+RDS!BM28+RDS!BZ28+RDS!CZ28+RDS!DM28</f>
        <v>6966</v>
      </c>
      <c r="AE27" s="32">
        <f t="shared" si="3"/>
        <v>2.4117140396210164E-2</v>
      </c>
    </row>
    <row r="28" spans="1:31" x14ac:dyDescent="0.3">
      <c r="A28" s="57">
        <v>24</v>
      </c>
      <c r="B28" s="9">
        <v>45284</v>
      </c>
      <c r="C28" s="4">
        <f>+RDS!B29+RDS!O29+RDS!AB29+RDS!AO29+RDS!CB29+RDS!DO29+RDS!EB29</f>
        <v>602</v>
      </c>
      <c r="D28" s="4">
        <f t="shared" si="4"/>
        <v>13083</v>
      </c>
      <c r="E28" s="14"/>
      <c r="F28" s="4">
        <f>+RDS!E29+RDS!R29+RDS!AE29+RDS!AR29+RDS!CE29+RDS!DR29+RDS!EE29</f>
        <v>26819443</v>
      </c>
      <c r="G28" s="4">
        <f t="shared" si="5"/>
        <v>578095794</v>
      </c>
      <c r="H28" s="41"/>
      <c r="I28" s="4">
        <f>+RDS!H29+RDS!U29+RDS!AH29+RDS!AU29+RDS!CH29+RDS!DU29+RDS!EH29</f>
        <v>659</v>
      </c>
      <c r="J28" s="4">
        <f t="shared" si="6"/>
        <v>14475</v>
      </c>
      <c r="K28" s="41"/>
      <c r="L28" s="4">
        <f t="shared" si="0"/>
        <v>40697.182094081945</v>
      </c>
      <c r="M28" s="14"/>
      <c r="N28" s="4">
        <f>+RDS!M29+RDS!Z29+RDS!AM29+RDS!AZ29+RDS!CM29+RDS!DZ29+RDS!EM29</f>
        <v>26474</v>
      </c>
      <c r="O28" s="32">
        <f t="shared" si="1"/>
        <v>2.2739291380222106E-2</v>
      </c>
      <c r="R28" s="9">
        <v>45284</v>
      </c>
      <c r="S28" s="4">
        <f>+RDS!BB29+RDS!BO29+RDS!CO29+RDS!DB29</f>
        <v>196</v>
      </c>
      <c r="T28" s="4">
        <f t="shared" si="7"/>
        <v>3682</v>
      </c>
      <c r="U28" s="14"/>
      <c r="V28" s="4">
        <f>+RDS!BE29+RDS!BR29+RDS!CR29+RDS!DE29</f>
        <v>8823155</v>
      </c>
      <c r="W28" s="4">
        <f t="shared" si="8"/>
        <v>155461420</v>
      </c>
      <c r="X28" s="41"/>
      <c r="Y28" s="4">
        <f>+RDS!BH29+RDS!BU29+RDS!CU29+RDS!DH29</f>
        <v>208</v>
      </c>
      <c r="Z28" s="4">
        <f t="shared" si="9"/>
        <v>4095</v>
      </c>
      <c r="AA28" s="41"/>
      <c r="AB28" s="4">
        <f t="shared" si="2"/>
        <v>42419.014423076922</v>
      </c>
      <c r="AC28" s="14"/>
      <c r="AD28" s="4">
        <f>+RDS!BM29+RDS!BZ29+RDS!CZ29+RDS!DM29</f>
        <v>6908</v>
      </c>
      <c r="AE28" s="32">
        <f t="shared" si="3"/>
        <v>2.8372900984365953E-2</v>
      </c>
    </row>
    <row r="29" spans="1:31" x14ac:dyDescent="0.3">
      <c r="A29" s="57">
        <v>25</v>
      </c>
      <c r="B29" s="9">
        <v>45285</v>
      </c>
      <c r="C29" s="4">
        <f>+RDS!B30+RDS!O30+RDS!AB30+RDS!AO30+RDS!CB30+RDS!DO30+RDS!EB30</f>
        <v>491</v>
      </c>
      <c r="D29" s="4">
        <f t="shared" si="4"/>
        <v>13574</v>
      </c>
      <c r="E29" s="14"/>
      <c r="F29" s="4">
        <f>+RDS!E30+RDS!R30+RDS!AE30+RDS!AR30+RDS!CE30+RDS!DR30+RDS!EE30</f>
        <v>22245609</v>
      </c>
      <c r="G29" s="4">
        <f t="shared" si="5"/>
        <v>600341403</v>
      </c>
      <c r="H29" s="41"/>
      <c r="I29" s="4">
        <f>+RDS!H30+RDS!U30+RDS!AH30+RDS!AU30+RDS!CH30+RDS!DU30+RDS!EH30</f>
        <v>551</v>
      </c>
      <c r="J29" s="4">
        <f t="shared" si="6"/>
        <v>15026</v>
      </c>
      <c r="K29" s="41"/>
      <c r="L29" s="4">
        <f t="shared" si="0"/>
        <v>40373.156079854809</v>
      </c>
      <c r="M29" s="14"/>
      <c r="N29" s="4">
        <f>+RDS!M30+RDS!Z30+RDS!AM30+RDS!AZ30+RDS!CM30+RDS!DZ30+RDS!EM30</f>
        <v>24074</v>
      </c>
      <c r="O29" s="32">
        <f t="shared" si="1"/>
        <v>2.0395447370607295E-2</v>
      </c>
      <c r="R29" s="9">
        <v>45285</v>
      </c>
      <c r="S29" s="4">
        <f>+RDS!BB30+RDS!BO30+RDS!CO30+RDS!DB30</f>
        <v>167</v>
      </c>
      <c r="T29" s="4">
        <f t="shared" si="7"/>
        <v>3849</v>
      </c>
      <c r="U29" s="14"/>
      <c r="V29" s="4">
        <f>+RDS!BE30+RDS!BR30+RDS!CR30+RDS!DE30</f>
        <v>7355240</v>
      </c>
      <c r="W29" s="4">
        <f t="shared" si="8"/>
        <v>162816660</v>
      </c>
      <c r="X29" s="41"/>
      <c r="Y29" s="4">
        <f>+RDS!BH30+RDS!BU30+RDS!CU30+RDS!DH30</f>
        <v>180</v>
      </c>
      <c r="Z29" s="4">
        <f t="shared" si="9"/>
        <v>4275</v>
      </c>
      <c r="AA29" s="41"/>
      <c r="AB29" s="4">
        <f t="shared" si="2"/>
        <v>40862.444444444445</v>
      </c>
      <c r="AC29" s="14"/>
      <c r="AD29" s="4">
        <f>+RDS!BM30+RDS!BZ30+RDS!CZ30+RDS!DM30</f>
        <v>6550</v>
      </c>
      <c r="AE29" s="32">
        <f t="shared" si="3"/>
        <v>2.549618320610687E-2</v>
      </c>
    </row>
    <row r="30" spans="1:31" x14ac:dyDescent="0.3">
      <c r="A30" s="57">
        <v>26</v>
      </c>
      <c r="B30" s="9">
        <v>45286</v>
      </c>
      <c r="C30" s="4">
        <f>+RDS!B31+RDS!O31+RDS!AB31+RDS!AO31+RDS!CB31+RDS!DO31+RDS!EB31</f>
        <v>406</v>
      </c>
      <c r="D30" s="4">
        <f t="shared" si="4"/>
        <v>13980</v>
      </c>
      <c r="E30" s="14"/>
      <c r="F30" s="4">
        <f>+RDS!E31+RDS!R31+RDS!AE31+RDS!AR31+RDS!CE31+RDS!DR31+RDS!EE31</f>
        <v>20792300</v>
      </c>
      <c r="G30" s="4">
        <f t="shared" si="5"/>
        <v>621133703</v>
      </c>
      <c r="H30" s="41"/>
      <c r="I30" s="4">
        <f>+RDS!H31+RDS!U31+RDS!AH31+RDS!AU31+RDS!CH31+RDS!DU31+RDS!EH31</f>
        <v>449</v>
      </c>
      <c r="J30" s="4">
        <f t="shared" si="6"/>
        <v>15475</v>
      </c>
      <c r="K30" s="41"/>
      <c r="L30" s="4">
        <f t="shared" si="0"/>
        <v>46308.01781737194</v>
      </c>
      <c r="M30" s="14"/>
      <c r="N30" s="4">
        <f>+RDS!M31+RDS!Z31+RDS!AM31+RDS!AZ31+RDS!CM31+RDS!DZ31+RDS!EM31</f>
        <v>21650</v>
      </c>
      <c r="O30" s="32">
        <f t="shared" si="1"/>
        <v>1.8752886836027712E-2</v>
      </c>
      <c r="R30" s="9">
        <v>45286</v>
      </c>
      <c r="S30" s="4">
        <f>+RDS!BB31+RDS!BO31+RDS!CO31+RDS!DB31</f>
        <v>131</v>
      </c>
      <c r="T30" s="4">
        <f t="shared" si="7"/>
        <v>3980</v>
      </c>
      <c r="U30" s="14"/>
      <c r="V30" s="4">
        <f>+RDS!BE31+RDS!BR31+RDS!CR31+RDS!DE31</f>
        <v>5626980</v>
      </c>
      <c r="W30" s="4">
        <f t="shared" si="8"/>
        <v>168443640</v>
      </c>
      <c r="X30" s="41"/>
      <c r="Y30" s="4">
        <f>+RDS!BH31+RDS!BU31+RDS!CU31+RDS!DH31</f>
        <v>139</v>
      </c>
      <c r="Z30" s="4">
        <f t="shared" si="9"/>
        <v>4414</v>
      </c>
      <c r="AA30" s="41"/>
      <c r="AB30" s="4">
        <f t="shared" si="2"/>
        <v>40481.870503597122</v>
      </c>
      <c r="AC30" s="14"/>
      <c r="AD30" s="4">
        <f>+RDS!BM31+RDS!BZ31+RDS!CZ31+RDS!DM31</f>
        <v>5771</v>
      </c>
      <c r="AE30" s="32">
        <f t="shared" si="3"/>
        <v>2.2699705423670075E-2</v>
      </c>
    </row>
    <row r="31" spans="1:31" x14ac:dyDescent="0.3">
      <c r="A31" s="57">
        <v>27</v>
      </c>
      <c r="B31" s="9">
        <v>45287</v>
      </c>
      <c r="C31" s="4">
        <f>+RDS!B32+RDS!O32+RDS!AB32+RDS!AO32+RDS!CB32+RDS!DO32+RDS!EB32</f>
        <v>229</v>
      </c>
      <c r="D31" s="4">
        <f t="shared" si="4"/>
        <v>14209</v>
      </c>
      <c r="E31" s="14"/>
      <c r="F31" s="4">
        <f>+RDS!E32+RDS!R32+RDS!AE32+RDS!AR32+RDS!CE32+RDS!DR32+RDS!EE32</f>
        <v>9353708</v>
      </c>
      <c r="G31" s="4">
        <f t="shared" si="5"/>
        <v>630487411</v>
      </c>
      <c r="H31" s="41"/>
      <c r="I31" s="4">
        <f>+RDS!H32+RDS!U32+RDS!AH32+RDS!AU32+RDS!CH32+RDS!DU32+RDS!EH32</f>
        <v>261</v>
      </c>
      <c r="J31" s="4">
        <f t="shared" si="6"/>
        <v>15736</v>
      </c>
      <c r="K31" s="41"/>
      <c r="L31" s="4">
        <f t="shared" si="0"/>
        <v>35837.961685823757</v>
      </c>
      <c r="M31" s="14"/>
      <c r="N31" s="4">
        <f>+RDS!M32+RDS!Z32+RDS!AM32+RDS!AZ32+RDS!CM32+RDS!DZ32+RDS!EM32</f>
        <v>20062</v>
      </c>
      <c r="O31" s="32">
        <f t="shared" si="1"/>
        <v>1.1414614694447213E-2</v>
      </c>
      <c r="R31" s="9">
        <v>45287</v>
      </c>
      <c r="S31" s="4">
        <f>+RDS!BB32+RDS!BO32+RDS!CO32+RDS!DB32</f>
        <v>100</v>
      </c>
      <c r="T31" s="4">
        <f t="shared" si="7"/>
        <v>4080</v>
      </c>
      <c r="U31" s="14"/>
      <c r="V31" s="4">
        <f>+RDS!BE32+RDS!BR32+RDS!CR32+RDS!DE32</f>
        <v>3785091</v>
      </c>
      <c r="W31" s="4">
        <f t="shared" si="8"/>
        <v>172228731</v>
      </c>
      <c r="X31" s="41"/>
      <c r="Y31" s="4">
        <f>+RDS!BH32+RDS!BU32+RDS!CU32+RDS!DH32</f>
        <v>108</v>
      </c>
      <c r="Z31" s="4">
        <f t="shared" si="9"/>
        <v>4522</v>
      </c>
      <c r="AA31" s="41"/>
      <c r="AB31" s="4">
        <f t="shared" si="2"/>
        <v>35047.138888888891</v>
      </c>
      <c r="AC31" s="14"/>
      <c r="AD31" s="4">
        <f>+RDS!BM32+RDS!BZ32+RDS!CZ32+RDS!DM32</f>
        <v>5246</v>
      </c>
      <c r="AE31" s="32">
        <f t="shared" si="3"/>
        <v>1.9062142584826535E-2</v>
      </c>
    </row>
    <row r="32" spans="1:31" x14ac:dyDescent="0.3">
      <c r="A32" s="57">
        <v>28</v>
      </c>
      <c r="B32" s="9">
        <v>45288</v>
      </c>
      <c r="C32" s="4">
        <f>+RDS!B33+RDS!O33+RDS!AB33+RDS!AO33+RDS!CB33+RDS!DO33+RDS!EB33</f>
        <v>262</v>
      </c>
      <c r="D32" s="4">
        <f t="shared" si="4"/>
        <v>14471</v>
      </c>
      <c r="E32" s="14"/>
      <c r="F32" s="4">
        <f>+RDS!E33+RDS!R33+RDS!AE33+RDS!AR33+RDS!CE33+RDS!DR33+RDS!EE33</f>
        <v>10634094</v>
      </c>
      <c r="G32" s="4">
        <f t="shared" si="5"/>
        <v>641121505</v>
      </c>
      <c r="H32" s="41"/>
      <c r="I32" s="4">
        <f>+RDS!H33+RDS!U33+RDS!AH33+RDS!AU33+RDS!CH33+RDS!DU33+RDS!EH33</f>
        <v>282</v>
      </c>
      <c r="J32" s="4">
        <f t="shared" si="6"/>
        <v>16018</v>
      </c>
      <c r="K32" s="41"/>
      <c r="L32" s="4">
        <f t="shared" si="0"/>
        <v>37709.553191489358</v>
      </c>
      <c r="M32" s="14"/>
      <c r="N32" s="4">
        <f>+RDS!M33+RDS!Z33+RDS!AM33+RDS!AZ33+RDS!CM33+RDS!DZ33+RDS!EM33</f>
        <v>17912</v>
      </c>
      <c r="O32" s="32">
        <f t="shared" si="1"/>
        <v>1.462706565430996E-2</v>
      </c>
      <c r="R32" s="9">
        <v>45288</v>
      </c>
      <c r="S32" s="4">
        <f>+RDS!BB33+RDS!BO33+RDS!CO33+RDS!DB33</f>
        <v>84</v>
      </c>
      <c r="T32" s="4">
        <f t="shared" si="7"/>
        <v>4164</v>
      </c>
      <c r="U32" s="14"/>
      <c r="V32" s="4">
        <f>+RDS!BE33+RDS!BR33+RDS!CR33+RDS!DE33</f>
        <v>3304354</v>
      </c>
      <c r="W32" s="4">
        <f t="shared" si="8"/>
        <v>175533085</v>
      </c>
      <c r="X32" s="41"/>
      <c r="Y32" s="4">
        <f>+RDS!BH33+RDS!BU33+RDS!CU33+RDS!DH33</f>
        <v>99</v>
      </c>
      <c r="Z32" s="4">
        <f t="shared" si="9"/>
        <v>4621</v>
      </c>
      <c r="AA32" s="41"/>
      <c r="AB32" s="4">
        <f t="shared" si="2"/>
        <v>33377.313131313131</v>
      </c>
      <c r="AC32" s="14"/>
      <c r="AD32" s="4">
        <f>+RDS!BM33+RDS!BZ33+RDS!CZ33+RDS!DM33</f>
        <v>5094</v>
      </c>
      <c r="AE32" s="32">
        <f t="shared" si="3"/>
        <v>1.6489988221436984E-2</v>
      </c>
    </row>
    <row r="33" spans="1:31" x14ac:dyDescent="0.3">
      <c r="A33" s="57">
        <v>29</v>
      </c>
      <c r="B33" s="9">
        <v>45289</v>
      </c>
      <c r="C33" s="4">
        <f>+RDS!B34+RDS!O34+RDS!AB34+RDS!AO34+RDS!CB34+RDS!DO34+RDS!EB34</f>
        <v>602</v>
      </c>
      <c r="D33" s="4">
        <f t="shared" si="4"/>
        <v>15073</v>
      </c>
      <c r="E33" s="14"/>
      <c r="F33" s="4">
        <f>+RDS!E34+RDS!R34+RDS!AE34+RDS!AR34+RDS!CE34+RDS!DR34+RDS!EE34</f>
        <v>27518657</v>
      </c>
      <c r="G33" s="4">
        <f t="shared" si="5"/>
        <v>668640162</v>
      </c>
      <c r="H33" s="41"/>
      <c r="I33" s="4">
        <f>+RDS!H34+RDS!U34+RDS!AH34+RDS!AU34+RDS!CH34+RDS!DU34+RDS!EH34</f>
        <v>649</v>
      </c>
      <c r="J33" s="4">
        <f t="shared" si="6"/>
        <v>16667</v>
      </c>
      <c r="K33" s="41"/>
      <c r="L33" s="4">
        <f t="shared" si="0"/>
        <v>42401.628659476119</v>
      </c>
      <c r="M33" s="14"/>
      <c r="N33" s="4">
        <f>+RDS!M34+RDS!Z34+RDS!AM34+RDS!AZ34+RDS!CM34+RDS!DZ34+RDS!EM34</f>
        <v>24542</v>
      </c>
      <c r="O33" s="32">
        <f t="shared" si="1"/>
        <v>2.4529378208784942E-2</v>
      </c>
      <c r="R33" s="9">
        <v>45289</v>
      </c>
      <c r="S33" s="4">
        <f>+RDS!BB34+RDS!BO34+RDS!CO34+RDS!DB34</f>
        <v>182</v>
      </c>
      <c r="T33" s="4">
        <f t="shared" si="7"/>
        <v>4346</v>
      </c>
      <c r="U33" s="14"/>
      <c r="V33" s="4">
        <f>+RDS!BE34+RDS!BR34+RDS!CR34+RDS!DE34</f>
        <v>8039453</v>
      </c>
      <c r="W33" s="4">
        <f t="shared" si="8"/>
        <v>183572538</v>
      </c>
      <c r="X33" s="41"/>
      <c r="Y33" s="4">
        <f>+RDS!BH34+RDS!BU34+RDS!CU34+RDS!DH34</f>
        <v>198</v>
      </c>
      <c r="Z33" s="4">
        <f t="shared" si="9"/>
        <v>4819</v>
      </c>
      <c r="AA33" s="41"/>
      <c r="AB33" s="4">
        <f t="shared" si="2"/>
        <v>40603.297979797979</v>
      </c>
      <c r="AC33" s="14"/>
      <c r="AD33" s="4">
        <f>+RDS!BM34+RDS!BZ34+RDS!CZ34+RDS!DM34</f>
        <v>7167</v>
      </c>
      <c r="AE33" s="32">
        <f t="shared" si="3"/>
        <v>2.5394167713129624E-2</v>
      </c>
    </row>
    <row r="34" spans="1:31" x14ac:dyDescent="0.3">
      <c r="A34" s="57">
        <v>30</v>
      </c>
      <c r="B34" s="9">
        <v>45290</v>
      </c>
      <c r="C34" s="4" t="e">
        <f>+RDS!#REF!+RDS!#REF!+RDS!#REF!+RDS!#REF!+RDS!#REF!+RDS!#REF!+RDS!#REF!</f>
        <v>#REF!</v>
      </c>
      <c r="D34" s="4" t="e">
        <f t="shared" si="4"/>
        <v>#REF!</v>
      </c>
      <c r="E34" s="14"/>
      <c r="F34" s="4" t="e">
        <f>+RDS!#REF!+RDS!#REF!+RDS!#REF!+RDS!#REF!+RDS!#REF!+RDS!#REF!+RDS!#REF!</f>
        <v>#REF!</v>
      </c>
      <c r="G34" s="4" t="e">
        <f t="shared" si="5"/>
        <v>#REF!</v>
      </c>
      <c r="H34" s="41"/>
      <c r="I34" s="4" t="e">
        <f>+RDS!#REF!+RDS!#REF!+RDS!#REF!+RDS!#REF!+RDS!#REF!+RDS!#REF!+RDS!#REF!</f>
        <v>#REF!</v>
      </c>
      <c r="J34" s="4" t="e">
        <f t="shared" si="6"/>
        <v>#REF!</v>
      </c>
      <c r="K34" s="41"/>
      <c r="L34" s="4" t="e">
        <f t="shared" si="0"/>
        <v>#REF!</v>
      </c>
      <c r="M34" s="14"/>
      <c r="N34" s="4" t="e">
        <f>+RDS!#REF!+RDS!#REF!+RDS!#REF!+RDS!#REF!+RDS!#REF!+RDS!#REF!+RDS!#REF!</f>
        <v>#REF!</v>
      </c>
      <c r="O34" s="32" t="e">
        <f t="shared" si="1"/>
        <v>#REF!</v>
      </c>
      <c r="R34" s="9">
        <v>45290</v>
      </c>
      <c r="S34" s="4" t="e">
        <f>+RDS!#REF!+RDS!#REF!+RDS!#REF!+RDS!#REF!</f>
        <v>#REF!</v>
      </c>
      <c r="T34" s="4" t="e">
        <f t="shared" si="7"/>
        <v>#REF!</v>
      </c>
      <c r="U34" s="14"/>
      <c r="V34" s="4" t="e">
        <f>+RDS!#REF!+RDS!#REF!+RDS!#REF!+RDS!#REF!</f>
        <v>#REF!</v>
      </c>
      <c r="W34" s="4" t="e">
        <f t="shared" si="8"/>
        <v>#REF!</v>
      </c>
      <c r="X34" s="41"/>
      <c r="Y34" s="4" t="e">
        <f>+RDS!#REF!+RDS!#REF!+RDS!#REF!+RDS!#REF!</f>
        <v>#REF!</v>
      </c>
      <c r="Z34" s="4" t="e">
        <f t="shared" si="9"/>
        <v>#REF!</v>
      </c>
      <c r="AA34" s="41"/>
      <c r="AB34" s="4" t="e">
        <f t="shared" si="2"/>
        <v>#REF!</v>
      </c>
      <c r="AC34" s="14"/>
      <c r="AD34" s="4" t="e">
        <f>+RDS!#REF!+RDS!#REF!+RDS!#REF!+RDS!#REF!</f>
        <v>#REF!</v>
      </c>
      <c r="AE34" s="32" t="e">
        <f t="shared" si="3"/>
        <v>#REF!</v>
      </c>
    </row>
    <row r="35" spans="1:31" x14ac:dyDescent="0.3">
      <c r="A35" s="57"/>
      <c r="B35" s="9">
        <v>45291</v>
      </c>
      <c r="C35" s="4" t="e">
        <f>+RDS!#REF!+RDS!#REF!+RDS!#REF!+RDS!#REF!+RDS!#REF!+RDS!#REF!+RDS!#REF!</f>
        <v>#REF!</v>
      </c>
      <c r="D35" s="4" t="e">
        <f t="shared" ref="D35" si="10">+C35+D34</f>
        <v>#REF!</v>
      </c>
      <c r="E35" s="14"/>
      <c r="F35" s="4" t="e">
        <f>+RDS!#REF!+RDS!#REF!+RDS!#REF!+RDS!#REF!+RDS!#REF!+RDS!#REF!+RDS!#REF!</f>
        <v>#REF!</v>
      </c>
      <c r="G35" s="4" t="e">
        <f t="shared" ref="G35" si="11">+F35+G34</f>
        <v>#REF!</v>
      </c>
      <c r="H35" s="41"/>
      <c r="I35" s="4" t="e">
        <f>+RDS!#REF!+RDS!#REF!+RDS!#REF!+RDS!#REF!+RDS!#REF!+RDS!#REF!+RDS!#REF!</f>
        <v>#REF!</v>
      </c>
      <c r="J35" s="4" t="e">
        <f t="shared" ref="J35" si="12">+J34+I35</f>
        <v>#REF!</v>
      </c>
      <c r="K35" s="41"/>
      <c r="L35" s="4" t="e">
        <f t="shared" ref="L35" si="13">+F35/I35</f>
        <v>#REF!</v>
      </c>
      <c r="M35" s="14"/>
      <c r="N35" s="4" t="e">
        <f>+RDS!#REF!+RDS!#REF!+RDS!#REF!+RDS!#REF!+RDS!#REF!+RDS!#REF!+RDS!#REF!</f>
        <v>#REF!</v>
      </c>
      <c r="O35" s="32" t="e">
        <f t="shared" ref="O35" si="14">+C35/N35</f>
        <v>#REF!</v>
      </c>
      <c r="R35" s="9">
        <v>45291</v>
      </c>
      <c r="S35" s="4" t="e">
        <f>+RDS!#REF!+RDS!#REF!+RDS!#REF!+RDS!#REF!</f>
        <v>#REF!</v>
      </c>
      <c r="T35" s="4" t="e">
        <f t="shared" ref="T35" si="15">+S35+T34</f>
        <v>#REF!</v>
      </c>
      <c r="U35" s="14"/>
      <c r="V35" s="4" t="e">
        <f>+RDS!#REF!+RDS!#REF!+RDS!#REF!+RDS!#REF!</f>
        <v>#REF!</v>
      </c>
      <c r="W35" s="4" t="e">
        <f t="shared" ref="W35" si="16">+V35+W34</f>
        <v>#REF!</v>
      </c>
      <c r="X35" s="41"/>
      <c r="Y35" s="4" t="e">
        <f>+RDS!#REF!+RDS!#REF!+RDS!#REF!+RDS!#REF!</f>
        <v>#REF!</v>
      </c>
      <c r="Z35" s="4" t="e">
        <f t="shared" ref="Z35" si="17">+Z34+Y35</f>
        <v>#REF!</v>
      </c>
      <c r="AA35" s="41"/>
      <c r="AB35" s="4" t="e">
        <f t="shared" ref="AB35" si="18">+V35/Y35</f>
        <v>#REF!</v>
      </c>
      <c r="AC35" s="14"/>
      <c r="AD35" s="4" t="e">
        <f>+RDS!#REF!+RDS!#REF!+RDS!#REF!+RDS!#REF!</f>
        <v>#REF!</v>
      </c>
      <c r="AE35" s="32" t="e">
        <f t="shared" ref="AE35" si="19">+S35/AD35</f>
        <v>#REF!</v>
      </c>
    </row>
    <row r="36" spans="1:31" x14ac:dyDescent="0.3">
      <c r="B36" s="51" t="s">
        <v>22</v>
      </c>
      <c r="C36" s="10" t="e">
        <f>SUM(C5:C35)</f>
        <v>#REF!</v>
      </c>
      <c r="D36" s="10" t="e">
        <f>SUM(D5:D35)</f>
        <v>#REF!</v>
      </c>
      <c r="E36" s="10">
        <f t="shared" ref="E36:K36" si="20">SUM(E5:E34)</f>
        <v>0</v>
      </c>
      <c r="F36" s="10" t="e">
        <f>SUM(F5:F35)</f>
        <v>#REF!</v>
      </c>
      <c r="G36" s="10" t="e">
        <f>SUM(G5:G35)</f>
        <v>#REF!</v>
      </c>
      <c r="H36" s="10">
        <f t="shared" si="20"/>
        <v>0</v>
      </c>
      <c r="I36" s="10" t="e">
        <f>SUM(I5:I35)</f>
        <v>#REF!</v>
      </c>
      <c r="J36" s="10" t="e">
        <f>SUM(J5:J35)</f>
        <v>#REF!</v>
      </c>
      <c r="K36" s="10">
        <f t="shared" si="20"/>
        <v>0</v>
      </c>
      <c r="L36" s="39" t="e">
        <f>+F36/I36</f>
        <v>#REF!</v>
      </c>
      <c r="M36" s="35"/>
      <c r="N36" s="10" t="e">
        <f>SUM(N5:N35)</f>
        <v>#REF!</v>
      </c>
      <c r="O36" s="10"/>
      <c r="R36" s="51" t="s">
        <v>22</v>
      </c>
      <c r="S36" s="10" t="e">
        <f>SUM(S5:S35)</f>
        <v>#REF!</v>
      </c>
      <c r="T36" s="10" t="e">
        <f>SUM(T5:T35)</f>
        <v>#REF!</v>
      </c>
      <c r="U36" s="10">
        <f t="shared" ref="U36:X36" si="21">SUM(U5:U34)</f>
        <v>0</v>
      </c>
      <c r="V36" s="10" t="e">
        <f>SUM(V5:V35)</f>
        <v>#REF!</v>
      </c>
      <c r="W36" s="10" t="e">
        <f>SUM(W5:W35)</f>
        <v>#REF!</v>
      </c>
      <c r="X36" s="10">
        <f t="shared" si="21"/>
        <v>0</v>
      </c>
      <c r="Y36" s="10" t="e">
        <f>SUM(Y5:Y35)</f>
        <v>#REF!</v>
      </c>
      <c r="Z36" s="10" t="e">
        <f>SUM(Z5:Z35)</f>
        <v>#REF!</v>
      </c>
      <c r="AA36" s="10"/>
      <c r="AB36" s="39" t="e">
        <f>+V36/Y36</f>
        <v>#REF!</v>
      </c>
      <c r="AC36" s="35"/>
      <c r="AD36" s="10" t="e">
        <f>SUM(AD5:AD35)</f>
        <v>#REF!</v>
      </c>
      <c r="AE36" s="10"/>
    </row>
    <row r="39" spans="1:31" ht="21" x14ac:dyDescent="0.4">
      <c r="B39" s="271" t="s">
        <v>41</v>
      </c>
      <c r="C39" s="272"/>
      <c r="D39" s="272"/>
      <c r="E39" s="272"/>
      <c r="F39" s="272"/>
      <c r="G39" s="272"/>
      <c r="H39" s="272"/>
      <c r="I39" s="272"/>
      <c r="J39" s="272"/>
      <c r="K39" s="272"/>
      <c r="L39" s="272"/>
      <c r="M39" s="272"/>
      <c r="N39" s="272"/>
      <c r="O39" s="272"/>
      <c r="R39" s="273" t="s">
        <v>43</v>
      </c>
      <c r="S39" s="274"/>
      <c r="T39" s="274"/>
      <c r="U39" s="274"/>
      <c r="V39" s="274"/>
      <c r="W39" s="274"/>
      <c r="X39" s="274"/>
      <c r="Y39" s="274"/>
      <c r="Z39" s="274"/>
      <c r="AA39" s="274"/>
      <c r="AB39" s="274"/>
      <c r="AC39" s="274"/>
      <c r="AD39" s="274"/>
      <c r="AE39" s="274"/>
    </row>
    <row r="40" spans="1:31" ht="43.2" x14ac:dyDescent="0.3">
      <c r="B40" s="6" t="s">
        <v>14</v>
      </c>
      <c r="C40" s="7" t="s">
        <v>0</v>
      </c>
      <c r="D40" s="7" t="s">
        <v>20</v>
      </c>
      <c r="E40" s="6" t="s">
        <v>30</v>
      </c>
      <c r="F40" s="7" t="s">
        <v>1</v>
      </c>
      <c r="G40" s="7" t="s">
        <v>2</v>
      </c>
      <c r="H40" s="7" t="s">
        <v>30</v>
      </c>
      <c r="I40" s="7" t="s">
        <v>17</v>
      </c>
      <c r="J40" s="7" t="s">
        <v>19</v>
      </c>
      <c r="K40" s="7" t="s">
        <v>30</v>
      </c>
      <c r="L40" s="7" t="s">
        <v>15</v>
      </c>
      <c r="M40" s="7" t="s">
        <v>30</v>
      </c>
      <c r="N40" s="7" t="s">
        <v>27</v>
      </c>
      <c r="O40" s="7" t="s">
        <v>28</v>
      </c>
      <c r="R40" s="6" t="s">
        <v>14</v>
      </c>
      <c r="S40" s="7" t="s">
        <v>0</v>
      </c>
      <c r="T40" s="7" t="s">
        <v>20</v>
      </c>
      <c r="U40" s="6" t="s">
        <v>30</v>
      </c>
      <c r="V40" s="7" t="s">
        <v>1</v>
      </c>
      <c r="W40" s="7" t="s">
        <v>2</v>
      </c>
      <c r="X40" s="7" t="s">
        <v>30</v>
      </c>
      <c r="Y40" s="7" t="s">
        <v>17</v>
      </c>
      <c r="Z40" s="7" t="s">
        <v>19</v>
      </c>
      <c r="AA40" s="7" t="s">
        <v>30</v>
      </c>
      <c r="AB40" s="7" t="s">
        <v>15</v>
      </c>
      <c r="AC40" s="7" t="s">
        <v>30</v>
      </c>
      <c r="AD40" s="7" t="s">
        <v>27</v>
      </c>
      <c r="AE40" s="7" t="s">
        <v>28</v>
      </c>
    </row>
    <row r="41" spans="1:31" x14ac:dyDescent="0.3">
      <c r="B41" s="9">
        <v>45627</v>
      </c>
      <c r="C41" s="4">
        <f>+RDS!B44+RDS!O44+RDS!AB44+RDS!AO44+RDS!CB44+RDS!DO44+RDS!EB44</f>
        <v>574</v>
      </c>
      <c r="D41" s="4">
        <f>+C41</f>
        <v>574</v>
      </c>
      <c r="E41" s="14">
        <f t="shared" ref="E41:E71" si="22">+D41/D5-1</f>
        <v>-0.23771580345285526</v>
      </c>
      <c r="F41" s="4">
        <f>+RDS!E44+RDS!R44+RDS!AE44+RDS!AR44+RDS!CE44+RDS!DR44+RDS!EE44</f>
        <v>27013933</v>
      </c>
      <c r="G41" s="4">
        <f>+F41</f>
        <v>27013933</v>
      </c>
      <c r="H41" s="41">
        <f t="shared" ref="H41:H71" si="23">+G41/G5-1</f>
        <v>-0.15973843146782718</v>
      </c>
      <c r="I41" s="4">
        <f>+RDS!H44+RDS!U44+RDS!AH44+RDS!AU44+RDS!CH44+RDS!DU44+RDS!EH44</f>
        <v>612</v>
      </c>
      <c r="J41" s="4">
        <f>+RDS!I44+RDS!V44+RDS!AI44+RDS!AV44+RDS!CI44+RDS!DV44+RDS!EI44</f>
        <v>612</v>
      </c>
      <c r="K41" s="41">
        <f t="shared" ref="K41:K71" si="24">+J41/J5-1</f>
        <v>-0.26353790613718409</v>
      </c>
      <c r="L41" s="4">
        <f>+F41/I41</f>
        <v>44140.413398692814</v>
      </c>
      <c r="M41" s="14">
        <f t="shared" ref="M41:M71" si="25">+L41/L5-1</f>
        <v>0.14094340433045049</v>
      </c>
      <c r="N41" s="4">
        <f>+RDS!M44+RDS!Z44+RDS!AM44+RDS!AZ44+RDS!CM44+RDS!DZ44+RDS!EM44</f>
        <v>20207</v>
      </c>
      <c r="O41" s="32">
        <f>+C41/N41</f>
        <v>2.8405997921512348E-2</v>
      </c>
      <c r="R41" s="9">
        <v>45627</v>
      </c>
      <c r="S41" s="4">
        <f>+RDS!BB44+RDS!BO44+RDS!CO44+RDS!DB44</f>
        <v>208</v>
      </c>
      <c r="T41" s="4">
        <f>+S41</f>
        <v>208</v>
      </c>
      <c r="U41" s="14">
        <f t="shared" ref="U41:U71" si="26">+T41/T5-1</f>
        <v>-4.1474654377880227E-2</v>
      </c>
      <c r="V41" s="4">
        <f>+RDS!BE44+RDS!BR44+RDS!CR44+RDS!DE44</f>
        <v>9746856</v>
      </c>
      <c r="W41" s="4">
        <f>+V41</f>
        <v>9746856</v>
      </c>
      <c r="X41" s="41">
        <f t="shared" ref="X41:X71" si="27">+W41/W5-1</f>
        <v>3.1707779458328034E-2</v>
      </c>
      <c r="Y41" s="4">
        <f>+RDS!BH44+RDS!BU44+RDS!CU44+RDS!DH44</f>
        <v>221</v>
      </c>
      <c r="Z41" s="4">
        <f>+RDS!BI44+RDS!BV44+RDS!CV44+RDS!DI44</f>
        <v>221</v>
      </c>
      <c r="AA41" s="41">
        <f t="shared" ref="AA41:AA71" si="28">+Z41/Z5-1</f>
        <v>-4.7413793103448287E-2</v>
      </c>
      <c r="AB41" s="4">
        <f>+V41/Y41</f>
        <v>44103.420814479636</v>
      </c>
      <c r="AC41" s="14">
        <f t="shared" ref="AC41:AC71" si="29">+AB41/AB5-1</f>
        <v>8.3059750381593078E-2</v>
      </c>
      <c r="AD41" s="4">
        <f>+RDS!BM44+RDS!BZ44+RDS!CZ44+RDS!DM44</f>
        <v>6536</v>
      </c>
      <c r="AE41" s="32">
        <f>+S41/AD41</f>
        <v>3.182374541003672E-2</v>
      </c>
    </row>
    <row r="42" spans="1:31" x14ac:dyDescent="0.3">
      <c r="B42" s="9">
        <v>45628</v>
      </c>
      <c r="C42" s="4">
        <f>+RDS!B45+RDS!O45+RDS!AB45+RDS!AO45+RDS!CB45+RDS!DO45+RDS!EB45</f>
        <v>505</v>
      </c>
      <c r="D42" s="4">
        <f>+C42+D41</f>
        <v>1079</v>
      </c>
      <c r="E42" s="14">
        <f t="shared" si="22"/>
        <v>-0.25017373175816537</v>
      </c>
      <c r="F42" s="4">
        <f>+RDS!E45+RDS!R45+RDS!AE45+RDS!AR45+RDS!CE45+RDS!DR45+RDS!EE45</f>
        <v>24276985</v>
      </c>
      <c r="G42" s="4">
        <f>+F42+G41</f>
        <v>51290918</v>
      </c>
      <c r="H42" s="41">
        <f t="shared" si="23"/>
        <v>-0.18576478154558507</v>
      </c>
      <c r="I42" s="4">
        <f>+RDS!H45+RDS!U45+RDS!AH45+RDS!AU45+RDS!CH45+RDS!DU45+RDS!EH45</f>
        <v>527</v>
      </c>
      <c r="J42" s="4">
        <f>+J41+I42</f>
        <v>1139</v>
      </c>
      <c r="K42" s="41">
        <f t="shared" si="24"/>
        <v>-0.27774254914394425</v>
      </c>
      <c r="L42" s="4">
        <f t="shared" ref="L42:L70" si="30">+F42/I42</f>
        <v>46066.385199240984</v>
      </c>
      <c r="M42" s="14">
        <f t="shared" si="25"/>
        <v>0.11419663507799327</v>
      </c>
      <c r="N42" s="4">
        <f>+RDS!M45+RDS!Z45+RDS!AM45+RDS!AZ45+RDS!CM45+RDS!DZ45+RDS!EM45</f>
        <v>19972</v>
      </c>
      <c r="O42" s="32">
        <f t="shared" ref="O42:O70" si="31">+C42/N42</f>
        <v>2.5285399559383137E-2</v>
      </c>
      <c r="R42" s="9">
        <v>45628</v>
      </c>
      <c r="S42" s="4">
        <f>+RDS!BB45+RDS!BO45+RDS!CO45+RDS!DB45</f>
        <v>200</v>
      </c>
      <c r="T42" s="4">
        <f>+S42+T41</f>
        <v>408</v>
      </c>
      <c r="U42" s="14">
        <f t="shared" si="26"/>
        <v>-6.2068965517241392E-2</v>
      </c>
      <c r="V42" s="4">
        <f>+RDS!BE45+RDS!BR45+RDS!CR45+RDS!DE45</f>
        <v>9085772</v>
      </c>
      <c r="W42" s="4">
        <f>+V42+W41</f>
        <v>18832628</v>
      </c>
      <c r="X42" s="41">
        <f t="shared" si="27"/>
        <v>-4.6289131705106179E-3</v>
      </c>
      <c r="Y42" s="4">
        <f>+RDS!BH45+RDS!BU45+RDS!CU45+RDS!DH45</f>
        <v>213</v>
      </c>
      <c r="Z42" s="4">
        <f>+Z41+Y42</f>
        <v>434</v>
      </c>
      <c r="AA42" s="41">
        <f t="shared" si="28"/>
        <v>-9.3945720250521947E-2</v>
      </c>
      <c r="AB42" s="4">
        <f t="shared" ref="AB42:AB70" si="32">+V42/Y42</f>
        <v>42656.206572769952</v>
      </c>
      <c r="AC42" s="14">
        <f t="shared" si="29"/>
        <v>0.11223357813407575</v>
      </c>
      <c r="AD42" s="4">
        <f>+RDS!BM45+RDS!BZ45+RDS!CZ45+RDS!DM45</f>
        <v>6412</v>
      </c>
      <c r="AE42" s="32">
        <f t="shared" ref="AE42:AE70" si="33">+S42/AD42</f>
        <v>3.1191515907673113E-2</v>
      </c>
    </row>
    <row r="43" spans="1:31" x14ac:dyDescent="0.3">
      <c r="B43" s="9">
        <v>45629</v>
      </c>
      <c r="C43" s="4">
        <f>+RDS!B46+RDS!O46+RDS!AB46+RDS!AO46+RDS!CB46+RDS!DO46+RDS!EB46</f>
        <v>528</v>
      </c>
      <c r="D43" s="4">
        <f t="shared" ref="D43:D70" si="34">+C43+D42</f>
        <v>1607</v>
      </c>
      <c r="E43" s="14">
        <f t="shared" si="22"/>
        <v>-0.23366714353838813</v>
      </c>
      <c r="F43" s="4">
        <f>+RDS!E46+RDS!R46+RDS!AE46+RDS!AR46+RDS!CE46+RDS!DR46+RDS!EE46</f>
        <v>25849685</v>
      </c>
      <c r="G43" s="4">
        <f t="shared" ref="G43:G70" si="35">+F43+G42</f>
        <v>77140603</v>
      </c>
      <c r="H43" s="41">
        <f t="shared" si="23"/>
        <v>-0.16311946657213483</v>
      </c>
      <c r="I43" s="4">
        <f>+RDS!H46+RDS!U46+RDS!AH46+RDS!AU46+RDS!CH46+RDS!DU46+RDS!EH46</f>
        <v>561</v>
      </c>
      <c r="J43" s="4">
        <f t="shared" ref="J43:J70" si="36">+J42+I43</f>
        <v>1700</v>
      </c>
      <c r="K43" s="41">
        <f t="shared" si="24"/>
        <v>-0.26375054135989606</v>
      </c>
      <c r="L43" s="4">
        <f t="shared" si="30"/>
        <v>46077.869875222816</v>
      </c>
      <c r="M43" s="14">
        <f t="shared" si="25"/>
        <v>0.15575152986263974</v>
      </c>
      <c r="N43" s="4">
        <f>+RDS!M46+RDS!Z46+RDS!AM46+RDS!AZ46+RDS!CM46+RDS!DZ46+RDS!EM46</f>
        <v>20830</v>
      </c>
      <c r="O43" s="32">
        <f t="shared" si="31"/>
        <v>2.5348055688910225E-2</v>
      </c>
      <c r="R43" s="9">
        <v>45629</v>
      </c>
      <c r="S43" s="4">
        <f>+RDS!BB46+RDS!BO46+RDS!CO46+RDS!DB46</f>
        <v>174</v>
      </c>
      <c r="T43" s="4">
        <f t="shared" ref="T43:T70" si="37">+S43+T42</f>
        <v>582</v>
      </c>
      <c r="U43" s="14">
        <f t="shared" si="26"/>
        <v>-5.3658536585365901E-2</v>
      </c>
      <c r="V43" s="4">
        <f>+RDS!BE46+RDS!BR46+RDS!CR46+RDS!DE46</f>
        <v>7991131</v>
      </c>
      <c r="W43" s="4">
        <f t="shared" ref="W43:W70" si="38">+V43+W42</f>
        <v>26823759</v>
      </c>
      <c r="X43" s="41">
        <f t="shared" si="27"/>
        <v>3.2290223630383919E-2</v>
      </c>
      <c r="Y43" s="4">
        <f>+RDS!BH46+RDS!BU46+RDS!CU46+RDS!DH46</f>
        <v>184</v>
      </c>
      <c r="Z43" s="4">
        <f t="shared" ref="Z43:Z70" si="39">+Z42+Y43</f>
        <v>618</v>
      </c>
      <c r="AA43" s="41">
        <f t="shared" si="28"/>
        <v>-9.3841642228739031E-2</v>
      </c>
      <c r="AB43" s="4">
        <f t="shared" si="32"/>
        <v>43430.059782608696</v>
      </c>
      <c r="AC43" s="14">
        <f t="shared" si="29"/>
        <v>0.24797273463688851</v>
      </c>
      <c r="AD43" s="4">
        <f>+RDS!BM46+RDS!BZ46+RDS!CZ46+RDS!DM46</f>
        <v>6244</v>
      </c>
      <c r="AE43" s="32">
        <f t="shared" si="33"/>
        <v>2.7866752081998718E-2</v>
      </c>
    </row>
    <row r="44" spans="1:31" x14ac:dyDescent="0.3">
      <c r="B44" s="9">
        <v>45630</v>
      </c>
      <c r="C44" s="4">
        <f>+RDS!B47+RDS!O47+RDS!AB47+RDS!AO47+RDS!CB47+RDS!DO47+RDS!EB47</f>
        <v>432</v>
      </c>
      <c r="D44" s="4">
        <f t="shared" si="34"/>
        <v>2039</v>
      </c>
      <c r="E44" s="14">
        <f t="shared" si="22"/>
        <v>-0.23403456048084148</v>
      </c>
      <c r="F44" s="4">
        <f>+RDS!E47+RDS!R47+RDS!AE47+RDS!AR47+RDS!CE47+RDS!DR47+RDS!EE47</f>
        <v>22264664</v>
      </c>
      <c r="G44" s="4">
        <f t="shared" si="35"/>
        <v>99405267</v>
      </c>
      <c r="H44" s="41">
        <f t="shared" si="23"/>
        <v>-0.14856872650326236</v>
      </c>
      <c r="I44" s="4">
        <f>+RDS!H47+RDS!U47+RDS!AH47+RDS!AU47+RDS!CH47+RDS!DU47+RDS!EH47</f>
        <v>457</v>
      </c>
      <c r="J44" s="4">
        <f t="shared" si="36"/>
        <v>2157</v>
      </c>
      <c r="K44" s="41">
        <f t="shared" si="24"/>
        <v>-0.264324693042292</v>
      </c>
      <c r="L44" s="4">
        <f t="shared" si="30"/>
        <v>48719.1772428884</v>
      </c>
      <c r="M44" s="14">
        <f t="shared" si="25"/>
        <v>0.23510737678933924</v>
      </c>
      <c r="N44" s="4">
        <f>+RDS!M47+RDS!Z47+RDS!AM47+RDS!AZ47+RDS!CM47+RDS!DZ47+RDS!EM47</f>
        <v>19602</v>
      </c>
      <c r="O44" s="32">
        <f t="shared" si="31"/>
        <v>2.2038567493112948E-2</v>
      </c>
      <c r="R44" s="9">
        <v>45630</v>
      </c>
      <c r="S44" s="4">
        <f>+RDS!BB47+RDS!BO47+RDS!CO47+RDS!DB47</f>
        <v>128</v>
      </c>
      <c r="T44" s="4">
        <f t="shared" si="37"/>
        <v>710</v>
      </c>
      <c r="U44" s="14">
        <f t="shared" si="26"/>
        <v>-9.3231162196679485E-2</v>
      </c>
      <c r="V44" s="4">
        <f>+RDS!BE47+RDS!BR47+RDS!CR47+RDS!DE47</f>
        <v>6006625</v>
      </c>
      <c r="W44" s="4">
        <f t="shared" si="38"/>
        <v>32830384</v>
      </c>
      <c r="X44" s="41">
        <f t="shared" si="27"/>
        <v>-3.7373514177155398E-2</v>
      </c>
      <c r="Y44" s="4">
        <f>+RDS!BH47+RDS!BU47+RDS!CU47+RDS!DH47</f>
        <v>133</v>
      </c>
      <c r="Z44" s="4">
        <f t="shared" si="39"/>
        <v>751</v>
      </c>
      <c r="AA44" s="41">
        <f t="shared" si="28"/>
        <v>-0.13279445727482675</v>
      </c>
      <c r="AB44" s="4">
        <f t="shared" si="32"/>
        <v>45162.593984962405</v>
      </c>
      <c r="AC44" s="14">
        <f t="shared" si="29"/>
        <v>2.3350894656870791E-2</v>
      </c>
      <c r="AD44" s="4">
        <f>+RDS!BM47+RDS!BZ47+RDS!CZ47+RDS!DM47</f>
        <v>6003</v>
      </c>
      <c r="AE44" s="32">
        <f t="shared" si="33"/>
        <v>2.1322671997334668E-2</v>
      </c>
    </row>
    <row r="45" spans="1:31" x14ac:dyDescent="0.3">
      <c r="B45" s="9">
        <v>45631</v>
      </c>
      <c r="C45" s="4">
        <f>+RDS!B48+RDS!O48+RDS!AB48+RDS!AO48+RDS!CB48+RDS!DO48+RDS!EB48</f>
        <v>310</v>
      </c>
      <c r="D45" s="4">
        <f t="shared" si="34"/>
        <v>2349</v>
      </c>
      <c r="E45" s="14">
        <f t="shared" si="22"/>
        <v>-0.25735061650331958</v>
      </c>
      <c r="F45" s="4">
        <f>+RDS!E48+RDS!R48+RDS!AE48+RDS!AR48+RDS!CE48+RDS!DR48+RDS!EE48</f>
        <v>15712206</v>
      </c>
      <c r="G45" s="4">
        <f t="shared" si="35"/>
        <v>115117473</v>
      </c>
      <c r="H45" s="41">
        <f t="shared" si="23"/>
        <v>-0.1677228776190961</v>
      </c>
      <c r="I45" s="4">
        <f>+RDS!H48+RDS!U48+RDS!AH48+RDS!AU48+RDS!CH48+RDS!DU48+RDS!EH48</f>
        <v>325</v>
      </c>
      <c r="J45" s="4">
        <f t="shared" si="36"/>
        <v>2482</v>
      </c>
      <c r="K45" s="41">
        <f t="shared" si="24"/>
        <v>-0.29368241320432553</v>
      </c>
      <c r="L45" s="4">
        <f t="shared" si="30"/>
        <v>48345.24923076923</v>
      </c>
      <c r="M45" s="14">
        <f t="shared" si="25"/>
        <v>0.30472011202653548</v>
      </c>
      <c r="N45" s="4">
        <f>+RDS!M48+RDS!Z48+RDS!AM48+RDS!AZ48+RDS!CM48+RDS!DZ48+RDS!EM48</f>
        <v>16766</v>
      </c>
      <c r="O45" s="32">
        <f t="shared" si="31"/>
        <v>1.8489800787307647E-2</v>
      </c>
      <c r="R45" s="9">
        <v>45631</v>
      </c>
      <c r="S45" s="4">
        <f>+RDS!BB48+RDS!BO48+RDS!CO48+RDS!DB48</f>
        <v>104</v>
      </c>
      <c r="T45" s="4">
        <f t="shared" si="37"/>
        <v>814</v>
      </c>
      <c r="U45" s="14">
        <f t="shared" si="26"/>
        <v>-0.10154525386313462</v>
      </c>
      <c r="V45" s="4">
        <f>+RDS!BE48+RDS!BR48+RDS!CR48+RDS!DE48</f>
        <v>5249701</v>
      </c>
      <c r="W45" s="4">
        <f t="shared" si="38"/>
        <v>38080085</v>
      </c>
      <c r="X45" s="41">
        <f t="shared" si="27"/>
        <v>-1.3573948566855454E-2</v>
      </c>
      <c r="Y45" s="4">
        <f>+RDS!BH48+RDS!BU48+RDS!CU48+RDS!DH48</f>
        <v>109</v>
      </c>
      <c r="Z45" s="4">
        <f t="shared" si="39"/>
        <v>860</v>
      </c>
      <c r="AA45" s="41">
        <f t="shared" si="28"/>
        <v>-0.14257228315054837</v>
      </c>
      <c r="AB45" s="4">
        <f t="shared" si="32"/>
        <v>48162.394495412846</v>
      </c>
      <c r="AC45" s="14">
        <f t="shared" si="29"/>
        <v>0.46657489527798846</v>
      </c>
      <c r="AD45" s="4">
        <f>+RDS!BM48+RDS!BZ48+RDS!CZ48+RDS!DM48</f>
        <v>5284</v>
      </c>
      <c r="AE45" s="32">
        <f t="shared" si="33"/>
        <v>1.968205904617714E-2</v>
      </c>
    </row>
    <row r="46" spans="1:31" x14ac:dyDescent="0.3">
      <c r="B46" s="9">
        <v>45632</v>
      </c>
      <c r="C46" s="4">
        <f>+RDS!B49+RDS!O49+RDS!AB49+RDS!AO49+RDS!CB49+RDS!DO49+RDS!EB49</f>
        <v>333</v>
      </c>
      <c r="D46" s="4">
        <f t="shared" si="34"/>
        <v>2682</v>
      </c>
      <c r="E46" s="14">
        <f t="shared" si="22"/>
        <v>-0.23676721684689817</v>
      </c>
      <c r="F46" s="4">
        <f>+RDS!E49+RDS!R49+RDS!AE49+RDS!AR49+RDS!CE49+RDS!DR49+RDS!EE49</f>
        <v>13711042</v>
      </c>
      <c r="G46" s="4">
        <f t="shared" si="35"/>
        <v>128828515</v>
      </c>
      <c r="H46" s="41">
        <f t="shared" si="23"/>
        <v>-0.15328170217906445</v>
      </c>
      <c r="I46" s="4">
        <f>+RDS!H49+RDS!U49+RDS!AH49+RDS!AU49+RDS!CH49+RDS!DU49+RDS!EH49</f>
        <v>345</v>
      </c>
      <c r="J46" s="4">
        <f t="shared" si="36"/>
        <v>2827</v>
      </c>
      <c r="K46" s="41">
        <f t="shared" si="24"/>
        <v>-0.27494229289561423</v>
      </c>
      <c r="L46" s="4">
        <f t="shared" si="30"/>
        <v>39742.150724637679</v>
      </c>
      <c r="M46" s="14">
        <f t="shared" si="25"/>
        <v>0.10601478815876719</v>
      </c>
      <c r="N46" s="4">
        <f>+RDS!M49+RDS!Z49+RDS!AM49+RDS!AZ49+RDS!CM49+RDS!DZ49+RDS!EM49</f>
        <v>14830</v>
      </c>
      <c r="O46" s="32">
        <f t="shared" si="31"/>
        <v>2.2454484153742415E-2</v>
      </c>
      <c r="R46" s="9">
        <v>45632</v>
      </c>
      <c r="S46" s="4">
        <f>+RDS!BB49+RDS!BO49+RDS!CO49+RDS!DB49</f>
        <v>116</v>
      </c>
      <c r="T46" s="4">
        <f t="shared" si="37"/>
        <v>930</v>
      </c>
      <c r="U46" s="14">
        <f t="shared" si="26"/>
        <v>-6.9069069069069067E-2</v>
      </c>
      <c r="V46" s="4">
        <f>+RDS!BE49+RDS!BR49+RDS!CR49+RDS!DE49</f>
        <v>4774610</v>
      </c>
      <c r="W46" s="4">
        <f t="shared" si="38"/>
        <v>42854695</v>
      </c>
      <c r="X46" s="41">
        <f t="shared" si="27"/>
        <v>4.7110510866910094E-3</v>
      </c>
      <c r="Y46" s="4">
        <f>+RDS!BH49+RDS!BU49+RDS!CU49+RDS!DH49</f>
        <v>118</v>
      </c>
      <c r="Z46" s="4">
        <f t="shared" si="39"/>
        <v>978</v>
      </c>
      <c r="AA46" s="41">
        <f t="shared" si="28"/>
        <v>-0.11732851985559567</v>
      </c>
      <c r="AB46" s="4">
        <f t="shared" si="32"/>
        <v>40462.796610169491</v>
      </c>
      <c r="AC46" s="14">
        <f t="shared" si="29"/>
        <v>4.912457849945695E-2</v>
      </c>
      <c r="AD46" s="4">
        <f>+RDS!BM49+RDS!BZ49+RDS!CZ49+RDS!DM49</f>
        <v>4814</v>
      </c>
      <c r="AE46" s="32">
        <f t="shared" si="33"/>
        <v>2.4096385542168676E-2</v>
      </c>
    </row>
    <row r="47" spans="1:31" x14ac:dyDescent="0.3">
      <c r="B47" s="9">
        <v>45633</v>
      </c>
      <c r="C47" s="4">
        <f>+RDS!B50+RDS!O50+RDS!AB50+RDS!AO50+RDS!CB50+RDS!DO50+RDS!EB50</f>
        <v>596</v>
      </c>
      <c r="D47" s="4">
        <f t="shared" si="34"/>
        <v>3278</v>
      </c>
      <c r="E47" s="14">
        <f t="shared" si="22"/>
        <v>-0.15384615384615385</v>
      </c>
      <c r="F47" s="4">
        <f>+RDS!E50+RDS!R50+RDS!AE50+RDS!AR50+RDS!CE50+RDS!DR50+RDS!EE50</f>
        <v>30222322</v>
      </c>
      <c r="G47" s="4">
        <f t="shared" si="35"/>
        <v>159050837</v>
      </c>
      <c r="H47" s="41">
        <f t="shared" si="23"/>
        <v>-5.3751588676089201E-2</v>
      </c>
      <c r="I47" s="4">
        <f>+RDS!H50+RDS!U50+RDS!AH50+RDS!AU50+RDS!CH50+RDS!DU50+RDS!EH50</f>
        <v>622</v>
      </c>
      <c r="J47" s="4">
        <f t="shared" si="36"/>
        <v>3449</v>
      </c>
      <c r="K47" s="41">
        <f t="shared" si="24"/>
        <v>-0.19734698626949032</v>
      </c>
      <c r="L47" s="4">
        <f t="shared" si="30"/>
        <v>48588.942122186498</v>
      </c>
      <c r="M47" s="14">
        <f t="shared" si="25"/>
        <v>0.2135552774151106</v>
      </c>
      <c r="N47" s="4">
        <f>+RDS!M50+RDS!Z50+RDS!AM50+RDS!AZ50+RDS!CM50+RDS!DZ50+RDS!EM50</f>
        <v>21375</v>
      </c>
      <c r="O47" s="32">
        <f t="shared" si="31"/>
        <v>2.7883040935672513E-2</v>
      </c>
      <c r="R47" s="9">
        <v>45633</v>
      </c>
      <c r="S47" s="4">
        <f>+RDS!BB50+RDS!BO50+RDS!CO50+RDS!DB50</f>
        <v>229</v>
      </c>
      <c r="T47" s="4">
        <f t="shared" si="37"/>
        <v>1159</v>
      </c>
      <c r="U47" s="14">
        <f t="shared" si="26"/>
        <v>2.9307282415630631E-2</v>
      </c>
      <c r="V47" s="4">
        <f>+RDS!BE50+RDS!BR50+RDS!CR50+RDS!DE50</f>
        <v>10854672</v>
      </c>
      <c r="W47" s="4">
        <f t="shared" si="38"/>
        <v>53709367</v>
      </c>
      <c r="X47" s="41">
        <f t="shared" si="27"/>
        <v>0.13727922420677063</v>
      </c>
      <c r="Y47" s="4">
        <f>+RDS!BH50+RDS!BU50+RDS!CU50+RDS!DH50</f>
        <v>243</v>
      </c>
      <c r="Z47" s="4">
        <f t="shared" si="39"/>
        <v>1221</v>
      </c>
      <c r="AA47" s="41">
        <f t="shared" si="28"/>
        <v>-2.0064205457463902E-2</v>
      </c>
      <c r="AB47" s="4">
        <f t="shared" si="32"/>
        <v>44669.432098765436</v>
      </c>
      <c r="AC47" s="14">
        <f t="shared" si="29"/>
        <v>0.34815990619225712</v>
      </c>
      <c r="AD47" s="4">
        <f>+RDS!BM50+RDS!BZ50+RDS!CZ50+RDS!DM50</f>
        <v>6275</v>
      </c>
      <c r="AE47" s="32">
        <f t="shared" si="33"/>
        <v>3.6494023904382472E-2</v>
      </c>
    </row>
    <row r="48" spans="1:31" x14ac:dyDescent="0.3">
      <c r="B48" s="9">
        <v>45634</v>
      </c>
      <c r="C48" s="4">
        <f>+RDS!B51+RDS!O51+RDS!AB51+RDS!AO51+RDS!CB51+RDS!DO51+RDS!EB51</f>
        <v>0</v>
      </c>
      <c r="D48" s="4">
        <f t="shared" si="34"/>
        <v>3278</v>
      </c>
      <c r="E48" s="14">
        <f t="shared" si="22"/>
        <v>-0.2809826716385172</v>
      </c>
      <c r="F48" s="4">
        <f>+RDS!E51+RDS!R51+RDS!AE51+RDS!AR51+RDS!CE51+RDS!DR51+RDS!EE51</f>
        <v>0</v>
      </c>
      <c r="G48" s="4">
        <f t="shared" si="35"/>
        <v>159050837</v>
      </c>
      <c r="H48" s="41">
        <f t="shared" si="23"/>
        <v>-0.20198561091044143</v>
      </c>
      <c r="I48" s="4">
        <f>+RDS!H51+RDS!U51+RDS!AH51+RDS!AU51+RDS!CH51+RDS!DU51+RDS!EH51</f>
        <v>0</v>
      </c>
      <c r="J48" s="4">
        <f t="shared" si="36"/>
        <v>3449</v>
      </c>
      <c r="K48" s="41">
        <f t="shared" si="24"/>
        <v>-0.31553879738043267</v>
      </c>
      <c r="L48" s="4" t="e">
        <f t="shared" si="30"/>
        <v>#DIV/0!</v>
      </c>
      <c r="M48" s="14" t="e">
        <f t="shared" si="25"/>
        <v>#DIV/0!</v>
      </c>
      <c r="N48" s="4">
        <f>+RDS!M51+RDS!Z51+RDS!AM51+RDS!AZ51+RDS!CM51+RDS!DZ51+RDS!EM51</f>
        <v>0</v>
      </c>
      <c r="O48" s="32" t="e">
        <f t="shared" si="31"/>
        <v>#DIV/0!</v>
      </c>
      <c r="R48" s="9">
        <v>45634</v>
      </c>
      <c r="S48" s="4">
        <f>+RDS!BB51+RDS!BO51+RDS!CO51+RDS!DB51</f>
        <v>0</v>
      </c>
      <c r="T48" s="4">
        <f t="shared" si="37"/>
        <v>1159</v>
      </c>
      <c r="U48" s="14">
        <f t="shared" si="26"/>
        <v>-0.1084615384615385</v>
      </c>
      <c r="V48" s="4">
        <f>+RDS!BE51+RDS!BR51+RDS!CR51+RDS!DE51</f>
        <v>0</v>
      </c>
      <c r="W48" s="4">
        <f t="shared" si="38"/>
        <v>53709367</v>
      </c>
      <c r="X48" s="41">
        <f t="shared" si="27"/>
        <v>-6.2485518413639696E-3</v>
      </c>
      <c r="Y48" s="4">
        <f>+RDS!BH51+RDS!BU51+RDS!CU51+RDS!DH51</f>
        <v>0</v>
      </c>
      <c r="Z48" s="4">
        <f t="shared" si="39"/>
        <v>1221</v>
      </c>
      <c r="AA48" s="41">
        <f t="shared" si="28"/>
        <v>-0.15267175572519087</v>
      </c>
      <c r="AB48" s="4" t="e">
        <f t="shared" si="32"/>
        <v>#DIV/0!</v>
      </c>
      <c r="AC48" s="14" t="e">
        <f t="shared" si="29"/>
        <v>#DIV/0!</v>
      </c>
      <c r="AD48" s="4">
        <f>+RDS!BM51+RDS!BZ51+RDS!CZ51+RDS!DM51</f>
        <v>0</v>
      </c>
      <c r="AE48" s="32" t="e">
        <f t="shared" si="33"/>
        <v>#DIV/0!</v>
      </c>
    </row>
    <row r="49" spans="2:31" x14ac:dyDescent="0.3">
      <c r="B49" s="9">
        <v>45635</v>
      </c>
      <c r="C49" s="4">
        <f>+RDS!B52+RDS!O52+RDS!AB52+RDS!AO52+RDS!CB52+RDS!DO52+RDS!EB52</f>
        <v>0</v>
      </c>
      <c r="D49" s="4">
        <f t="shared" si="34"/>
        <v>3278</v>
      </c>
      <c r="E49" s="14">
        <f t="shared" si="22"/>
        <v>-0.37359067456525896</v>
      </c>
      <c r="F49" s="4">
        <f>+RDS!E52+RDS!R52+RDS!AE52+RDS!AR52+RDS!CE52+RDS!DR52+RDS!EE52</f>
        <v>0</v>
      </c>
      <c r="G49" s="4">
        <f t="shared" si="35"/>
        <v>159050837</v>
      </c>
      <c r="H49" s="41">
        <f t="shared" si="23"/>
        <v>-0.31197042224643967</v>
      </c>
      <c r="I49" s="4">
        <f>+RDS!H52+RDS!U52+RDS!AH52+RDS!AU52+RDS!CH52+RDS!DU52+RDS!EH52</f>
        <v>0</v>
      </c>
      <c r="J49" s="4">
        <f t="shared" si="36"/>
        <v>3449</v>
      </c>
      <c r="K49" s="41">
        <f t="shared" si="24"/>
        <v>-0.40173460537727668</v>
      </c>
      <c r="L49" s="4" t="e">
        <f t="shared" si="30"/>
        <v>#DIV/0!</v>
      </c>
      <c r="M49" s="14" t="e">
        <f t="shared" si="25"/>
        <v>#DIV/0!</v>
      </c>
      <c r="N49" s="4">
        <f>+RDS!M52+RDS!Z52+RDS!AM52+RDS!AZ52+RDS!CM52+RDS!DZ52+RDS!EM52</f>
        <v>0</v>
      </c>
      <c r="O49" s="32" t="e">
        <f t="shared" si="31"/>
        <v>#DIV/0!</v>
      </c>
      <c r="R49" s="9">
        <v>45635</v>
      </c>
      <c r="S49" s="4">
        <f>+RDS!BB52+RDS!BO52+RDS!CO52+RDS!DB52</f>
        <v>0</v>
      </c>
      <c r="T49" s="4">
        <f t="shared" si="37"/>
        <v>1159</v>
      </c>
      <c r="U49" s="14">
        <f t="shared" si="26"/>
        <v>-0.22005383580080751</v>
      </c>
      <c r="V49" s="4">
        <f>+RDS!BE52+RDS!BR52+RDS!CR52+RDS!DE52</f>
        <v>0</v>
      </c>
      <c r="W49" s="4">
        <f t="shared" si="38"/>
        <v>53709367</v>
      </c>
      <c r="X49" s="41">
        <f t="shared" si="27"/>
        <v>-0.14447361912456436</v>
      </c>
      <c r="Y49" s="4">
        <f>+RDS!BH52+RDS!BU52+RDS!CU52+RDS!DH52</f>
        <v>0</v>
      </c>
      <c r="Z49" s="4">
        <f t="shared" si="39"/>
        <v>1221</v>
      </c>
      <c r="AA49" s="41">
        <f t="shared" si="28"/>
        <v>-0.2635705669481303</v>
      </c>
      <c r="AB49" s="4" t="e">
        <f t="shared" si="32"/>
        <v>#DIV/0!</v>
      </c>
      <c r="AC49" s="14" t="e">
        <f t="shared" si="29"/>
        <v>#DIV/0!</v>
      </c>
      <c r="AD49" s="4">
        <f>+RDS!BM52+RDS!BZ52+RDS!CZ52+RDS!DM52</f>
        <v>0</v>
      </c>
      <c r="AE49" s="32" t="e">
        <f t="shared" si="33"/>
        <v>#DIV/0!</v>
      </c>
    </row>
    <row r="50" spans="2:31" x14ac:dyDescent="0.3">
      <c r="B50" s="9">
        <v>45636</v>
      </c>
      <c r="C50" s="4">
        <f>+RDS!B53+RDS!O53+RDS!AB53+RDS!AO53+RDS!CB53+RDS!DO53+RDS!EB53</f>
        <v>0</v>
      </c>
      <c r="D50" s="4">
        <f t="shared" si="34"/>
        <v>3278</v>
      </c>
      <c r="E50" s="14">
        <f t="shared" si="22"/>
        <v>-0.44609665427509293</v>
      </c>
      <c r="F50" s="4">
        <f>+RDS!E53+RDS!R53+RDS!AE53+RDS!AR53+RDS!CE53+RDS!DR53+RDS!EE53</f>
        <v>0</v>
      </c>
      <c r="G50" s="4">
        <f t="shared" si="35"/>
        <v>159050837</v>
      </c>
      <c r="H50" s="41">
        <f t="shared" si="23"/>
        <v>-0.39119350207344694</v>
      </c>
      <c r="I50" s="4">
        <f>+RDS!H53+RDS!U53+RDS!AH53+RDS!AU53+RDS!CH53+RDS!DU53+RDS!EH53</f>
        <v>0</v>
      </c>
      <c r="J50" s="4">
        <f t="shared" si="36"/>
        <v>3449</v>
      </c>
      <c r="K50" s="41">
        <f t="shared" si="24"/>
        <v>-0.47028106281677162</v>
      </c>
      <c r="L50" s="4" t="e">
        <f t="shared" si="30"/>
        <v>#DIV/0!</v>
      </c>
      <c r="M50" s="14" t="e">
        <f t="shared" si="25"/>
        <v>#DIV/0!</v>
      </c>
      <c r="N50" s="4">
        <f>+RDS!M53+RDS!Z53+RDS!AM53+RDS!AZ53+RDS!CM53+RDS!DZ53+RDS!EM53</f>
        <v>0</v>
      </c>
      <c r="O50" s="32" t="e">
        <f t="shared" si="31"/>
        <v>#DIV/0!</v>
      </c>
      <c r="R50" s="9">
        <v>45636</v>
      </c>
      <c r="S50" s="4">
        <f>+RDS!BB53+RDS!BO53+RDS!CO53+RDS!DB53</f>
        <v>0</v>
      </c>
      <c r="T50" s="4">
        <f t="shared" si="37"/>
        <v>1159</v>
      </c>
      <c r="U50" s="14">
        <f t="shared" si="26"/>
        <v>-0.31093935790725324</v>
      </c>
      <c r="V50" s="4">
        <f>+RDS!BE53+RDS!BR53+RDS!CR53+RDS!DE53</f>
        <v>0</v>
      </c>
      <c r="W50" s="4">
        <f t="shared" si="38"/>
        <v>53709367</v>
      </c>
      <c r="X50" s="41">
        <f t="shared" si="27"/>
        <v>-0.2585028539209937</v>
      </c>
      <c r="Y50" s="4">
        <f>+RDS!BH53+RDS!BU53+RDS!CU53+RDS!DH53</f>
        <v>0</v>
      </c>
      <c r="Z50" s="4">
        <f t="shared" si="39"/>
        <v>1221</v>
      </c>
      <c r="AA50" s="41">
        <f t="shared" si="28"/>
        <v>-0.3488</v>
      </c>
      <c r="AB50" s="4" t="e">
        <f t="shared" si="32"/>
        <v>#DIV/0!</v>
      </c>
      <c r="AC50" s="14" t="e">
        <f t="shared" si="29"/>
        <v>#DIV/0!</v>
      </c>
      <c r="AD50" s="4">
        <f>+RDS!BM53+RDS!BZ53+RDS!CZ53+RDS!DM53</f>
        <v>0</v>
      </c>
      <c r="AE50" s="32" t="e">
        <f t="shared" si="33"/>
        <v>#DIV/0!</v>
      </c>
    </row>
    <row r="51" spans="2:31" x14ac:dyDescent="0.3">
      <c r="B51" s="9">
        <v>45637</v>
      </c>
      <c r="C51" s="4">
        <f>+RDS!B54+RDS!O54+RDS!AB54+RDS!AO54+RDS!CB54+RDS!DO54+RDS!EB54</f>
        <v>0</v>
      </c>
      <c r="D51" s="4">
        <f t="shared" si="34"/>
        <v>3278</v>
      </c>
      <c r="E51" s="14">
        <f t="shared" si="22"/>
        <v>-0.49700782568666568</v>
      </c>
      <c r="F51" s="4">
        <f>+RDS!E54+RDS!R54+RDS!AE54+RDS!AR54+RDS!CE54+RDS!DR54+RDS!EE54</f>
        <v>0</v>
      </c>
      <c r="G51" s="4">
        <f t="shared" si="35"/>
        <v>159050837</v>
      </c>
      <c r="H51" s="41">
        <f t="shared" si="23"/>
        <v>-0.44785034725656259</v>
      </c>
      <c r="I51" s="4">
        <f>+RDS!H54+RDS!U54+RDS!AH54+RDS!AU54+RDS!CH54+RDS!DU54+RDS!EH54</f>
        <v>0</v>
      </c>
      <c r="J51" s="4">
        <f t="shared" si="36"/>
        <v>3449</v>
      </c>
      <c r="K51" s="41">
        <f t="shared" si="24"/>
        <v>-0.51930313588850174</v>
      </c>
      <c r="L51" s="4" t="e">
        <f t="shared" si="30"/>
        <v>#DIV/0!</v>
      </c>
      <c r="M51" s="14" t="e">
        <f t="shared" si="25"/>
        <v>#DIV/0!</v>
      </c>
      <c r="N51" s="4">
        <f>+RDS!M54+RDS!Z54+RDS!AM54+RDS!AZ54+RDS!CM54+RDS!DZ54+RDS!EM54</f>
        <v>0</v>
      </c>
      <c r="O51" s="32" t="e">
        <f t="shared" si="31"/>
        <v>#DIV/0!</v>
      </c>
      <c r="R51" s="9">
        <v>45637</v>
      </c>
      <c r="S51" s="4">
        <f>+RDS!BB54+RDS!BO54+RDS!CO54+RDS!DB54</f>
        <v>0</v>
      </c>
      <c r="T51" s="4">
        <f t="shared" si="37"/>
        <v>1159</v>
      </c>
      <c r="U51" s="14">
        <f t="shared" si="26"/>
        <v>-0.37113402061855671</v>
      </c>
      <c r="V51" s="4">
        <f>+RDS!BE54+RDS!BR54+RDS!CR54+RDS!DE54</f>
        <v>0</v>
      </c>
      <c r="W51" s="4">
        <f t="shared" si="38"/>
        <v>53709367</v>
      </c>
      <c r="X51" s="41">
        <f t="shared" si="27"/>
        <v>-0.31897625112485628</v>
      </c>
      <c r="Y51" s="4">
        <f>+RDS!BH54+RDS!BU54+RDS!CU54+RDS!DH54</f>
        <v>0</v>
      </c>
      <c r="Z51" s="4">
        <f t="shared" si="39"/>
        <v>1221</v>
      </c>
      <c r="AA51" s="41">
        <f t="shared" si="28"/>
        <v>-0.40468064358849343</v>
      </c>
      <c r="AB51" s="4" t="e">
        <f t="shared" si="32"/>
        <v>#DIV/0!</v>
      </c>
      <c r="AC51" s="14" t="e">
        <f t="shared" si="29"/>
        <v>#DIV/0!</v>
      </c>
      <c r="AD51" s="4">
        <f>+RDS!BM54+RDS!BZ54+RDS!CZ54+RDS!DM54</f>
        <v>0</v>
      </c>
      <c r="AE51" s="32" t="e">
        <f t="shared" si="33"/>
        <v>#DIV/0!</v>
      </c>
    </row>
    <row r="52" spans="2:31" x14ac:dyDescent="0.3">
      <c r="B52" s="9">
        <v>45638</v>
      </c>
      <c r="C52" s="4">
        <f>+RDS!B55+RDS!O55+RDS!AB55+RDS!AO55+RDS!CB55+RDS!DO55+RDS!EB55</f>
        <v>0</v>
      </c>
      <c r="D52" s="4">
        <f t="shared" si="34"/>
        <v>3278</v>
      </c>
      <c r="E52" s="14">
        <f t="shared" si="22"/>
        <v>-0.52956371986222739</v>
      </c>
      <c r="F52" s="4">
        <f>+RDS!E55+RDS!R55+RDS!AE55+RDS!AR55+RDS!CE55+RDS!DR55+RDS!EE55</f>
        <v>0</v>
      </c>
      <c r="G52" s="4">
        <f t="shared" si="35"/>
        <v>159050837</v>
      </c>
      <c r="H52" s="41">
        <f t="shared" si="23"/>
        <v>-0.48543722043119042</v>
      </c>
      <c r="I52" s="4">
        <f>+RDS!H55+RDS!U55+RDS!AH55+RDS!AU55+RDS!CH55+RDS!DU55+RDS!EH55</f>
        <v>0</v>
      </c>
      <c r="J52" s="4">
        <f t="shared" si="36"/>
        <v>3449</v>
      </c>
      <c r="K52" s="41">
        <f t="shared" si="24"/>
        <v>-0.55149544863459043</v>
      </c>
      <c r="L52" s="4" t="e">
        <f t="shared" si="30"/>
        <v>#DIV/0!</v>
      </c>
      <c r="M52" s="14" t="e">
        <f t="shared" si="25"/>
        <v>#DIV/0!</v>
      </c>
      <c r="N52" s="4">
        <f>+RDS!M55+RDS!Z55+RDS!AM55+RDS!AZ55+RDS!CM55+RDS!DZ55+RDS!EM55</f>
        <v>0</v>
      </c>
      <c r="O52" s="32" t="e">
        <f t="shared" si="31"/>
        <v>#DIV/0!</v>
      </c>
      <c r="R52" s="9">
        <v>45638</v>
      </c>
      <c r="S52" s="4">
        <f>+RDS!BB55+RDS!BO55+RDS!CO55+RDS!DB55</f>
        <v>0</v>
      </c>
      <c r="T52" s="4">
        <f t="shared" si="37"/>
        <v>1159</v>
      </c>
      <c r="U52" s="14">
        <f t="shared" si="26"/>
        <v>-0.40503080082135523</v>
      </c>
      <c r="V52" s="4">
        <f>+RDS!BE55+RDS!BR55+RDS!CR55+RDS!DE55</f>
        <v>0</v>
      </c>
      <c r="W52" s="4">
        <f t="shared" si="38"/>
        <v>53709367</v>
      </c>
      <c r="X52" s="41">
        <f t="shared" si="27"/>
        <v>-0.3572592055903</v>
      </c>
      <c r="Y52" s="4">
        <f>+RDS!BH55+RDS!BU55+RDS!CU55+RDS!DH55</f>
        <v>0</v>
      </c>
      <c r="Z52" s="4">
        <f t="shared" si="39"/>
        <v>1221</v>
      </c>
      <c r="AA52" s="41">
        <f t="shared" si="28"/>
        <v>-0.43550624133148408</v>
      </c>
      <c r="AB52" s="4" t="e">
        <f t="shared" si="32"/>
        <v>#DIV/0!</v>
      </c>
      <c r="AC52" s="14" t="e">
        <f t="shared" si="29"/>
        <v>#DIV/0!</v>
      </c>
      <c r="AD52" s="4">
        <f>+RDS!BM55+RDS!BZ55+RDS!CZ55+RDS!DM55</f>
        <v>0</v>
      </c>
      <c r="AE52" s="32" t="e">
        <f t="shared" si="33"/>
        <v>#DIV/0!</v>
      </c>
    </row>
    <row r="53" spans="2:31" x14ac:dyDescent="0.3">
      <c r="B53" s="9">
        <v>45639</v>
      </c>
      <c r="C53" s="4">
        <f>+RDS!B56+RDS!O56+RDS!AB56+RDS!AO56+RDS!CB56+RDS!DO56+RDS!EB56</f>
        <v>0</v>
      </c>
      <c r="D53" s="4">
        <f t="shared" si="34"/>
        <v>3278</v>
      </c>
      <c r="E53" s="14">
        <f t="shared" si="22"/>
        <v>-0.54997254255903349</v>
      </c>
      <c r="F53" s="4">
        <f>+RDS!E56+RDS!R56+RDS!AE56+RDS!AR56+RDS!CE56+RDS!DR56+RDS!EE56</f>
        <v>0</v>
      </c>
      <c r="G53" s="4">
        <f t="shared" si="35"/>
        <v>159050837</v>
      </c>
      <c r="H53" s="41">
        <f t="shared" si="23"/>
        <v>-0.50612346085257831</v>
      </c>
      <c r="I53" s="4">
        <f>+RDS!H56+RDS!U56+RDS!AH56+RDS!AU56+RDS!CH56+RDS!DU56+RDS!EH56</f>
        <v>0</v>
      </c>
      <c r="J53" s="4">
        <f t="shared" si="36"/>
        <v>3449</v>
      </c>
      <c r="K53" s="41">
        <f t="shared" si="24"/>
        <v>-0.57133979617201092</v>
      </c>
      <c r="L53" s="4" t="e">
        <f t="shared" si="30"/>
        <v>#DIV/0!</v>
      </c>
      <c r="M53" s="14" t="e">
        <f t="shared" si="25"/>
        <v>#DIV/0!</v>
      </c>
      <c r="N53" s="4">
        <f>+RDS!M56+RDS!Z56+RDS!AM56+RDS!AZ56+RDS!CM56+RDS!DZ56+RDS!EM56</f>
        <v>0</v>
      </c>
      <c r="O53" s="32" t="e">
        <f t="shared" si="31"/>
        <v>#DIV/0!</v>
      </c>
      <c r="R53" s="9">
        <v>45639</v>
      </c>
      <c r="S53" s="4">
        <f>+RDS!BB56+RDS!BO56+RDS!CO56+RDS!DB56</f>
        <v>0</v>
      </c>
      <c r="T53" s="4">
        <f t="shared" si="37"/>
        <v>1159</v>
      </c>
      <c r="U53" s="14">
        <f t="shared" si="26"/>
        <v>-0.43846899224806202</v>
      </c>
      <c r="V53" s="4">
        <f>+RDS!BE56+RDS!BR56+RDS!CR56+RDS!DE56</f>
        <v>0</v>
      </c>
      <c r="W53" s="4">
        <f t="shared" si="38"/>
        <v>53709367</v>
      </c>
      <c r="X53" s="41">
        <f t="shared" si="27"/>
        <v>-0.38508219061286852</v>
      </c>
      <c r="Y53" s="4">
        <f>+RDS!BH56+RDS!BU56+RDS!CU56+RDS!DH56</f>
        <v>0</v>
      </c>
      <c r="Z53" s="4">
        <f t="shared" si="39"/>
        <v>1221</v>
      </c>
      <c r="AA53" s="41">
        <f t="shared" si="28"/>
        <v>-0.46982197134172821</v>
      </c>
      <c r="AB53" s="4" t="e">
        <f t="shared" si="32"/>
        <v>#DIV/0!</v>
      </c>
      <c r="AC53" s="14" t="e">
        <f t="shared" si="29"/>
        <v>#DIV/0!</v>
      </c>
      <c r="AD53" s="4">
        <f>+RDS!BM56+RDS!BZ56+RDS!CZ56+RDS!DM56</f>
        <v>0</v>
      </c>
      <c r="AE53" s="32" t="e">
        <f t="shared" si="33"/>
        <v>#DIV/0!</v>
      </c>
    </row>
    <row r="54" spans="2:31" x14ac:dyDescent="0.3">
      <c r="B54" s="9">
        <v>45640</v>
      </c>
      <c r="C54" s="4">
        <f>+RDS!B57+RDS!O57+RDS!AB57+RDS!AO57+RDS!CB57+RDS!DO57+RDS!EB57</f>
        <v>0</v>
      </c>
      <c r="D54" s="4">
        <f t="shared" si="34"/>
        <v>3278</v>
      </c>
      <c r="E54" s="14">
        <f t="shared" si="22"/>
        <v>-0.56811594202898552</v>
      </c>
      <c r="F54" s="4">
        <f>+RDS!E57+RDS!R57+RDS!AE57+RDS!AR57+RDS!CE57+RDS!DR57+RDS!EE57</f>
        <v>0</v>
      </c>
      <c r="G54" s="4">
        <f t="shared" si="35"/>
        <v>159050837</v>
      </c>
      <c r="H54" s="41">
        <f t="shared" si="23"/>
        <v>-0.5230193804138028</v>
      </c>
      <c r="I54" s="4">
        <f>+RDS!H57+RDS!U57+RDS!AH57+RDS!AU57+RDS!CH57+RDS!DU57+RDS!EH57</f>
        <v>0</v>
      </c>
      <c r="J54" s="4">
        <f t="shared" si="36"/>
        <v>3449</v>
      </c>
      <c r="K54" s="41">
        <f t="shared" si="24"/>
        <v>-0.58798231991398875</v>
      </c>
      <c r="L54" s="4" t="e">
        <f t="shared" si="30"/>
        <v>#DIV/0!</v>
      </c>
      <c r="M54" s="14" t="e">
        <f t="shared" si="25"/>
        <v>#DIV/0!</v>
      </c>
      <c r="N54" s="4">
        <f>+RDS!M57+RDS!Z57+RDS!AM57+RDS!AZ57+RDS!CM57+RDS!DZ57+RDS!EM57</f>
        <v>0</v>
      </c>
      <c r="O54" s="32" t="e">
        <f t="shared" si="31"/>
        <v>#DIV/0!</v>
      </c>
      <c r="R54" s="9">
        <v>45640</v>
      </c>
      <c r="S54" s="4">
        <f>+RDS!BB57+RDS!BO57+RDS!CO57+RDS!DB57</f>
        <v>0</v>
      </c>
      <c r="T54" s="4">
        <f t="shared" si="37"/>
        <v>1159</v>
      </c>
      <c r="U54" s="14">
        <f t="shared" si="26"/>
        <v>-0.46093023255813959</v>
      </c>
      <c r="V54" s="4">
        <f>+RDS!BE57+RDS!BR57+RDS!CR57+RDS!DE57</f>
        <v>0</v>
      </c>
      <c r="W54" s="4">
        <f t="shared" si="38"/>
        <v>53709367</v>
      </c>
      <c r="X54" s="41">
        <f t="shared" si="27"/>
        <v>-0.40401219810881328</v>
      </c>
      <c r="Y54" s="4">
        <f>+RDS!BH57+RDS!BU57+RDS!CU57+RDS!DH57</f>
        <v>0</v>
      </c>
      <c r="Z54" s="4">
        <f t="shared" si="39"/>
        <v>1221</v>
      </c>
      <c r="AA54" s="41">
        <f t="shared" si="28"/>
        <v>-0.49336099585062243</v>
      </c>
      <c r="AB54" s="4" t="e">
        <f t="shared" si="32"/>
        <v>#DIV/0!</v>
      </c>
      <c r="AC54" s="14" t="e">
        <f t="shared" si="29"/>
        <v>#DIV/0!</v>
      </c>
      <c r="AD54" s="4">
        <f>+RDS!BM57+RDS!BZ57+RDS!CZ57+RDS!DM57</f>
        <v>0</v>
      </c>
      <c r="AE54" s="32" t="e">
        <f t="shared" si="33"/>
        <v>#DIV/0!</v>
      </c>
    </row>
    <row r="55" spans="2:31" x14ac:dyDescent="0.3">
      <c r="B55" s="9">
        <v>45641</v>
      </c>
      <c r="C55" s="4">
        <f>+RDS!B58+RDS!O58+RDS!AB58+RDS!AO58+RDS!CB58+RDS!DO58+RDS!EB58</f>
        <v>0</v>
      </c>
      <c r="D55" s="4">
        <f t="shared" si="34"/>
        <v>3278</v>
      </c>
      <c r="E55" s="14">
        <f t="shared" si="22"/>
        <v>-0.60068217809721036</v>
      </c>
      <c r="F55" s="4">
        <f>+RDS!E58+RDS!R58+RDS!AE58+RDS!AR58+RDS!CE58+RDS!DR58+RDS!EE58</f>
        <v>0</v>
      </c>
      <c r="G55" s="4">
        <f t="shared" si="35"/>
        <v>159050837</v>
      </c>
      <c r="H55" s="41">
        <f t="shared" si="23"/>
        <v>-0.56089049856023365</v>
      </c>
      <c r="I55" s="4">
        <f>+RDS!H58+RDS!U58+RDS!AH58+RDS!AU58+RDS!CH58+RDS!DU58+RDS!EH58</f>
        <v>0</v>
      </c>
      <c r="J55" s="4">
        <f t="shared" si="36"/>
        <v>3449</v>
      </c>
      <c r="K55" s="41">
        <f t="shared" si="24"/>
        <v>-0.61994490358126719</v>
      </c>
      <c r="L55" s="4" t="e">
        <f t="shared" si="30"/>
        <v>#DIV/0!</v>
      </c>
      <c r="M55" s="14" t="e">
        <f t="shared" si="25"/>
        <v>#DIV/0!</v>
      </c>
      <c r="N55" s="4">
        <f>+RDS!M58+RDS!Z58+RDS!AM58+RDS!AZ58+RDS!CM58+RDS!DZ58+RDS!EM58</f>
        <v>0</v>
      </c>
      <c r="O55" s="32" t="e">
        <f t="shared" si="31"/>
        <v>#DIV/0!</v>
      </c>
      <c r="R55" s="9">
        <v>45641</v>
      </c>
      <c r="S55" s="4">
        <f>+RDS!BB58+RDS!BO58+RDS!CO58+RDS!DB58</f>
        <v>0</v>
      </c>
      <c r="T55" s="4">
        <f t="shared" si="37"/>
        <v>1159</v>
      </c>
      <c r="U55" s="14">
        <f t="shared" si="26"/>
        <v>-0.49586776859504134</v>
      </c>
      <c r="V55" s="4">
        <f>+RDS!BE58+RDS!BR58+RDS!CR58+RDS!DE58</f>
        <v>0</v>
      </c>
      <c r="W55" s="4">
        <f t="shared" si="38"/>
        <v>53709367</v>
      </c>
      <c r="X55" s="41">
        <f t="shared" si="27"/>
        <v>-0.44426728825583983</v>
      </c>
      <c r="Y55" s="4">
        <f>+RDS!BH58+RDS!BU58+RDS!CU58+RDS!DH58</f>
        <v>0</v>
      </c>
      <c r="Z55" s="4">
        <f t="shared" si="39"/>
        <v>1221</v>
      </c>
      <c r="AA55" s="41">
        <f t="shared" si="28"/>
        <v>-0.5271107668474051</v>
      </c>
      <c r="AB55" s="4" t="e">
        <f t="shared" si="32"/>
        <v>#DIV/0!</v>
      </c>
      <c r="AC55" s="14" t="e">
        <f t="shared" si="29"/>
        <v>#DIV/0!</v>
      </c>
      <c r="AD55" s="4">
        <f>+RDS!BM58+RDS!BZ58+RDS!CZ58+RDS!DM58</f>
        <v>0</v>
      </c>
      <c r="AE55" s="32" t="e">
        <f t="shared" si="33"/>
        <v>#DIV/0!</v>
      </c>
    </row>
    <row r="56" spans="2:31" x14ac:dyDescent="0.3">
      <c r="B56" s="9">
        <v>45642</v>
      </c>
      <c r="C56" s="4">
        <f>+RDS!B59+RDS!O59+RDS!AB59+RDS!AO59+RDS!CB59+RDS!DO59+RDS!EB59</f>
        <v>0</v>
      </c>
      <c r="D56" s="4">
        <f t="shared" si="34"/>
        <v>3278</v>
      </c>
      <c r="E56" s="14">
        <f t="shared" si="22"/>
        <v>-0.61812674743709228</v>
      </c>
      <c r="F56" s="4">
        <f>+RDS!E59+RDS!R59+RDS!AE59+RDS!AR59+RDS!CE59+RDS!DR59+RDS!EE59</f>
        <v>0</v>
      </c>
      <c r="G56" s="4">
        <f t="shared" si="35"/>
        <v>159050837</v>
      </c>
      <c r="H56" s="41">
        <f t="shared" si="23"/>
        <v>-0.57759138975318647</v>
      </c>
      <c r="I56" s="4">
        <f>+RDS!H59+RDS!U59+RDS!AH59+RDS!AU59+RDS!CH59+RDS!DU59+RDS!EH59</f>
        <v>0</v>
      </c>
      <c r="J56" s="4">
        <f t="shared" si="36"/>
        <v>3449</v>
      </c>
      <c r="K56" s="41">
        <f t="shared" si="24"/>
        <v>-0.63644987878149051</v>
      </c>
      <c r="L56" s="4" t="e">
        <f t="shared" si="30"/>
        <v>#DIV/0!</v>
      </c>
      <c r="M56" s="14" t="e">
        <f t="shared" si="25"/>
        <v>#DIV/0!</v>
      </c>
      <c r="N56" s="4">
        <f>+RDS!M59+RDS!Z59+RDS!AM59+RDS!AZ59+RDS!CM59+RDS!DZ59+RDS!EM59</f>
        <v>0</v>
      </c>
      <c r="O56" s="32" t="e">
        <f t="shared" si="31"/>
        <v>#DIV/0!</v>
      </c>
      <c r="R56" s="9">
        <v>45642</v>
      </c>
      <c r="S56" s="4">
        <f>+RDS!BB59+RDS!BO59+RDS!CO59+RDS!DB59</f>
        <v>0</v>
      </c>
      <c r="T56" s="4">
        <f t="shared" si="37"/>
        <v>1159</v>
      </c>
      <c r="U56" s="14">
        <f t="shared" si="26"/>
        <v>-0.52067824648469807</v>
      </c>
      <c r="V56" s="4">
        <f>+RDS!BE59+RDS!BR59+RDS!CR59+RDS!DE59</f>
        <v>0</v>
      </c>
      <c r="W56" s="4">
        <f t="shared" si="38"/>
        <v>53709367</v>
      </c>
      <c r="X56" s="41">
        <f t="shared" si="27"/>
        <v>-0.4709463477718383</v>
      </c>
      <c r="Y56" s="4">
        <f>+RDS!BH59+RDS!BU59+RDS!CU59+RDS!DH59</f>
        <v>0</v>
      </c>
      <c r="Z56" s="4">
        <f t="shared" si="39"/>
        <v>1221</v>
      </c>
      <c r="AA56" s="41">
        <f t="shared" si="28"/>
        <v>-0.5486136783733826</v>
      </c>
      <c r="AB56" s="4" t="e">
        <f t="shared" si="32"/>
        <v>#DIV/0!</v>
      </c>
      <c r="AC56" s="14" t="e">
        <f t="shared" si="29"/>
        <v>#DIV/0!</v>
      </c>
      <c r="AD56" s="4">
        <f>+RDS!BM59+RDS!BZ59+RDS!CZ59+RDS!DM59</f>
        <v>0</v>
      </c>
      <c r="AE56" s="32" t="e">
        <f t="shared" si="33"/>
        <v>#DIV/0!</v>
      </c>
    </row>
    <row r="57" spans="2:31" x14ac:dyDescent="0.3">
      <c r="B57" s="9">
        <v>45643</v>
      </c>
      <c r="C57" s="4">
        <f>+RDS!B60+RDS!O60+RDS!AB60+RDS!AO60+RDS!CB60+RDS!DO60+RDS!EB60</f>
        <v>0</v>
      </c>
      <c r="D57" s="4">
        <f t="shared" si="34"/>
        <v>3278</v>
      </c>
      <c r="E57" s="14">
        <f t="shared" si="22"/>
        <v>-0.64741314402495431</v>
      </c>
      <c r="F57" s="4">
        <f>+RDS!E60+RDS!R60+RDS!AE60+RDS!AR60+RDS!CE60+RDS!DR60+RDS!EE60</f>
        <v>0</v>
      </c>
      <c r="G57" s="4">
        <f t="shared" si="35"/>
        <v>159050837</v>
      </c>
      <c r="H57" s="41">
        <f t="shared" si="23"/>
        <v>-0.6098297094353724</v>
      </c>
      <c r="I57" s="4">
        <f>+RDS!H60+RDS!U60+RDS!AH60+RDS!AU60+RDS!CH60+RDS!DU60+RDS!EH60</f>
        <v>0</v>
      </c>
      <c r="J57" s="4">
        <f t="shared" si="36"/>
        <v>3449</v>
      </c>
      <c r="K57" s="41">
        <f t="shared" si="24"/>
        <v>-0.66488534784298481</v>
      </c>
      <c r="L57" s="4" t="e">
        <f t="shared" si="30"/>
        <v>#DIV/0!</v>
      </c>
      <c r="M57" s="14" t="e">
        <f t="shared" si="25"/>
        <v>#DIV/0!</v>
      </c>
      <c r="N57" s="4">
        <f>+RDS!M60+RDS!Z60+RDS!AM60+RDS!AZ60+RDS!CM60+RDS!DZ60+RDS!EM60</f>
        <v>0</v>
      </c>
      <c r="O57" s="32" t="e">
        <f t="shared" si="31"/>
        <v>#DIV/0!</v>
      </c>
      <c r="R57" s="9">
        <v>45643</v>
      </c>
      <c r="S57" s="4">
        <f>+RDS!BB60+RDS!BO60+RDS!CO60+RDS!DB60</f>
        <v>0</v>
      </c>
      <c r="T57" s="4">
        <f t="shared" si="37"/>
        <v>1159</v>
      </c>
      <c r="U57" s="14">
        <f t="shared" si="26"/>
        <v>-0.55695718654434256</v>
      </c>
      <c r="V57" s="4">
        <f>+RDS!BE60+RDS!BR60+RDS!CR60+RDS!DE60</f>
        <v>0</v>
      </c>
      <c r="W57" s="4">
        <f t="shared" si="38"/>
        <v>53709367</v>
      </c>
      <c r="X57" s="41">
        <f t="shared" si="27"/>
        <v>-0.51166698689179091</v>
      </c>
      <c r="Y57" s="4">
        <f>+RDS!BH60+RDS!BU60+RDS!CU60+RDS!DH60</f>
        <v>0</v>
      </c>
      <c r="Z57" s="4">
        <f t="shared" si="39"/>
        <v>1221</v>
      </c>
      <c r="AA57" s="41">
        <f t="shared" si="28"/>
        <v>-0.58341862845445247</v>
      </c>
      <c r="AB57" s="4" t="e">
        <f t="shared" si="32"/>
        <v>#DIV/0!</v>
      </c>
      <c r="AC57" s="14" t="e">
        <f t="shared" si="29"/>
        <v>#DIV/0!</v>
      </c>
      <c r="AD57" s="4">
        <f>+RDS!BM60+RDS!BZ60+RDS!CZ60+RDS!DM60</f>
        <v>0</v>
      </c>
      <c r="AE57" s="32" t="e">
        <f t="shared" si="33"/>
        <v>#DIV/0!</v>
      </c>
    </row>
    <row r="58" spans="2:31" x14ac:dyDescent="0.3">
      <c r="B58" s="9">
        <v>45644</v>
      </c>
      <c r="C58" s="4">
        <f>+RDS!B61+RDS!O61+RDS!AB61+RDS!AO61+RDS!CB61+RDS!DO61+RDS!EB61</f>
        <v>0</v>
      </c>
      <c r="D58" s="4">
        <f t="shared" si="34"/>
        <v>3278</v>
      </c>
      <c r="E58" s="14">
        <f t="shared" si="22"/>
        <v>-0.67002214616468692</v>
      </c>
      <c r="F58" s="4">
        <f>+RDS!E61+RDS!R61+RDS!AE61+RDS!AR61+RDS!CE61+RDS!DR61+RDS!EE61</f>
        <v>0</v>
      </c>
      <c r="G58" s="4">
        <f t="shared" si="35"/>
        <v>159050837</v>
      </c>
      <c r="H58" s="41">
        <f t="shared" si="23"/>
        <v>-0.63699026540598702</v>
      </c>
      <c r="I58" s="4">
        <f>+RDS!H61+RDS!U61+RDS!AH61+RDS!AU61+RDS!CH61+RDS!DU61+RDS!EH61</f>
        <v>0</v>
      </c>
      <c r="J58" s="4">
        <f t="shared" si="36"/>
        <v>3449</v>
      </c>
      <c r="K58" s="41">
        <f t="shared" si="24"/>
        <v>-0.68673932788374203</v>
      </c>
      <c r="L58" s="4" t="e">
        <f t="shared" si="30"/>
        <v>#DIV/0!</v>
      </c>
      <c r="M58" s="14" t="e">
        <f t="shared" si="25"/>
        <v>#DIV/0!</v>
      </c>
      <c r="N58" s="4">
        <f>+RDS!M61+RDS!Z61+RDS!AM61+RDS!AZ61+RDS!CM61+RDS!DZ61+RDS!EM61</f>
        <v>0</v>
      </c>
      <c r="O58" s="32" t="e">
        <f t="shared" si="31"/>
        <v>#DIV/0!</v>
      </c>
      <c r="R58" s="9">
        <v>45644</v>
      </c>
      <c r="S58" s="4">
        <f>+RDS!BB61+RDS!BO61+RDS!CO61+RDS!DB61</f>
        <v>0</v>
      </c>
      <c r="T58" s="4">
        <f t="shared" si="37"/>
        <v>1159</v>
      </c>
      <c r="U58" s="14">
        <f t="shared" si="26"/>
        <v>-0.58309352517985613</v>
      </c>
      <c r="V58" s="4">
        <f>+RDS!BE61+RDS!BR61+RDS!CR61+RDS!DE61</f>
        <v>0</v>
      </c>
      <c r="W58" s="4">
        <f t="shared" si="38"/>
        <v>53709367</v>
      </c>
      <c r="X58" s="41">
        <f t="shared" si="27"/>
        <v>-0.54164540248065873</v>
      </c>
      <c r="Y58" s="4">
        <f>+RDS!BH61+RDS!BU61+RDS!CU61+RDS!DH61</f>
        <v>0</v>
      </c>
      <c r="Z58" s="4">
        <f t="shared" si="39"/>
        <v>1221</v>
      </c>
      <c r="AA58" s="41">
        <f t="shared" si="28"/>
        <v>-0.60815147625160459</v>
      </c>
      <c r="AB58" s="4" t="e">
        <f t="shared" si="32"/>
        <v>#DIV/0!</v>
      </c>
      <c r="AC58" s="14" t="e">
        <f t="shared" si="29"/>
        <v>#DIV/0!</v>
      </c>
      <c r="AD58" s="4">
        <f>+RDS!BM61+RDS!BZ61+RDS!CZ61+RDS!DM61</f>
        <v>0</v>
      </c>
      <c r="AE58" s="32" t="e">
        <f t="shared" si="33"/>
        <v>#DIV/0!</v>
      </c>
    </row>
    <row r="59" spans="2:31" x14ac:dyDescent="0.3">
      <c r="B59" s="9">
        <v>45645</v>
      </c>
      <c r="C59" s="4">
        <f>+RDS!B62+RDS!O62+RDS!AB62+RDS!AO62+RDS!CB62+RDS!DO62+RDS!EB62</f>
        <v>0</v>
      </c>
      <c r="D59" s="4">
        <f t="shared" si="34"/>
        <v>3278</v>
      </c>
      <c r="E59" s="14">
        <f t="shared" si="22"/>
        <v>-0.68420038535645467</v>
      </c>
      <c r="F59" s="4">
        <f>+RDS!E62+RDS!R62+RDS!AE62+RDS!AR62+RDS!CE62+RDS!DR62+RDS!EE62</f>
        <v>0</v>
      </c>
      <c r="G59" s="4">
        <f t="shared" si="35"/>
        <v>159050837</v>
      </c>
      <c r="H59" s="41">
        <f t="shared" si="23"/>
        <v>-0.65278580078006321</v>
      </c>
      <c r="I59" s="4">
        <f>+RDS!H62+RDS!U62+RDS!AH62+RDS!AU62+RDS!CH62+RDS!DU62+RDS!EH62</f>
        <v>0</v>
      </c>
      <c r="J59" s="4">
        <f t="shared" si="36"/>
        <v>3449</v>
      </c>
      <c r="K59" s="41">
        <f t="shared" si="24"/>
        <v>-0.69982593559617057</v>
      </c>
      <c r="L59" s="4" t="e">
        <f t="shared" si="30"/>
        <v>#DIV/0!</v>
      </c>
      <c r="M59" s="14" t="e">
        <f t="shared" si="25"/>
        <v>#DIV/0!</v>
      </c>
      <c r="N59" s="4">
        <f>+RDS!M62+RDS!Z62+RDS!AM62+RDS!AZ62+RDS!CM62+RDS!DZ62+RDS!EM62</f>
        <v>0</v>
      </c>
      <c r="O59" s="32" t="e">
        <f t="shared" si="31"/>
        <v>#DIV/0!</v>
      </c>
      <c r="R59" s="9">
        <v>45645</v>
      </c>
      <c r="S59" s="4">
        <f>+RDS!BB62+RDS!BO62+RDS!CO62+RDS!DB62</f>
        <v>0</v>
      </c>
      <c r="T59" s="4">
        <f t="shared" si="37"/>
        <v>1159</v>
      </c>
      <c r="U59" s="14">
        <f t="shared" si="26"/>
        <v>-0.60089531680440778</v>
      </c>
      <c r="V59" s="4">
        <f>+RDS!BE62+RDS!BR62+RDS!CR62+RDS!DE62</f>
        <v>0</v>
      </c>
      <c r="W59" s="4">
        <f t="shared" si="38"/>
        <v>53709367</v>
      </c>
      <c r="X59" s="41">
        <f t="shared" si="27"/>
        <v>-0.56196447976955877</v>
      </c>
      <c r="Y59" s="4">
        <f>+RDS!BH62+RDS!BU62+RDS!CU62+RDS!DH62</f>
        <v>0</v>
      </c>
      <c r="Z59" s="4">
        <f t="shared" si="39"/>
        <v>1221</v>
      </c>
      <c r="AA59" s="41">
        <f t="shared" si="28"/>
        <v>-0.6245387453874538</v>
      </c>
      <c r="AB59" s="4" t="e">
        <f t="shared" si="32"/>
        <v>#DIV/0!</v>
      </c>
      <c r="AC59" s="14" t="e">
        <f t="shared" si="29"/>
        <v>#DIV/0!</v>
      </c>
      <c r="AD59" s="4">
        <f>+RDS!BM62+RDS!BZ62+RDS!CZ62+RDS!DM62</f>
        <v>0</v>
      </c>
      <c r="AE59" s="32" t="e">
        <f t="shared" si="33"/>
        <v>#DIV/0!</v>
      </c>
    </row>
    <row r="60" spans="2:31" x14ac:dyDescent="0.3">
      <c r="B60" s="9">
        <v>45646</v>
      </c>
      <c r="C60" s="4">
        <f>+RDS!B63+RDS!O63+RDS!AB63+RDS!AO63+RDS!CB63+RDS!DO63+RDS!EB63</f>
        <v>0</v>
      </c>
      <c r="D60" s="4">
        <f t="shared" si="34"/>
        <v>3278</v>
      </c>
      <c r="E60" s="14">
        <f t="shared" si="22"/>
        <v>-0.69401661532717251</v>
      </c>
      <c r="F60" s="4">
        <f>+RDS!E63+RDS!R63+RDS!AE63+RDS!AR63+RDS!CE63+RDS!DR63+RDS!EE63</f>
        <v>0</v>
      </c>
      <c r="G60" s="4">
        <f t="shared" si="35"/>
        <v>159050837</v>
      </c>
      <c r="H60" s="41">
        <f t="shared" si="23"/>
        <v>-0.66346283205532897</v>
      </c>
      <c r="I60" s="4">
        <f>+RDS!H63+RDS!U63+RDS!AH63+RDS!AU63+RDS!CH63+RDS!DU63+RDS!EH63</f>
        <v>0</v>
      </c>
      <c r="J60" s="4">
        <f t="shared" si="36"/>
        <v>3449</v>
      </c>
      <c r="K60" s="41">
        <f t="shared" si="24"/>
        <v>-0.70923958860225933</v>
      </c>
      <c r="L60" s="4" t="e">
        <f t="shared" si="30"/>
        <v>#DIV/0!</v>
      </c>
      <c r="M60" s="14" t="e">
        <f t="shared" si="25"/>
        <v>#DIV/0!</v>
      </c>
      <c r="N60" s="4">
        <f>+RDS!M63+RDS!Z63+RDS!AM63+RDS!AZ63+RDS!CM63+RDS!DZ63+RDS!EM63</f>
        <v>0</v>
      </c>
      <c r="O60" s="32" t="e">
        <f t="shared" si="31"/>
        <v>#DIV/0!</v>
      </c>
      <c r="R60" s="9">
        <v>45646</v>
      </c>
      <c r="S60" s="4">
        <f>+RDS!BB63+RDS!BO63+RDS!CO63+RDS!DB63</f>
        <v>0</v>
      </c>
      <c r="T60" s="4">
        <f t="shared" si="37"/>
        <v>1159</v>
      </c>
      <c r="U60" s="14">
        <f t="shared" si="26"/>
        <v>-0.61622516556291385</v>
      </c>
      <c r="V60" s="4">
        <f>+RDS!BE63+RDS!BR63+RDS!CR63+RDS!DE63</f>
        <v>0</v>
      </c>
      <c r="W60" s="4">
        <f t="shared" si="38"/>
        <v>53709367</v>
      </c>
      <c r="X60" s="41">
        <f t="shared" si="27"/>
        <v>-0.57770743399196922</v>
      </c>
      <c r="Y60" s="4">
        <f>+RDS!BH63+RDS!BU63+RDS!CU63+RDS!DH63</f>
        <v>0</v>
      </c>
      <c r="Z60" s="4">
        <f t="shared" si="39"/>
        <v>1221</v>
      </c>
      <c r="AA60" s="41">
        <f t="shared" si="28"/>
        <v>-0.63865048831015092</v>
      </c>
      <c r="AB60" s="4" t="e">
        <f t="shared" si="32"/>
        <v>#DIV/0!</v>
      </c>
      <c r="AC60" s="14" t="e">
        <f t="shared" si="29"/>
        <v>#DIV/0!</v>
      </c>
      <c r="AD60" s="4">
        <f>+RDS!BM63+RDS!BZ63+RDS!CZ63+RDS!DM63</f>
        <v>0</v>
      </c>
      <c r="AE60" s="32" t="e">
        <f t="shared" si="33"/>
        <v>#DIV/0!</v>
      </c>
    </row>
    <row r="61" spans="2:31" x14ac:dyDescent="0.3">
      <c r="B61" s="9">
        <v>45647</v>
      </c>
      <c r="C61" s="4">
        <f>+RDS!B64+RDS!O64+RDS!AB64+RDS!AO64+RDS!CB64+RDS!DO64+RDS!EB64</f>
        <v>0</v>
      </c>
      <c r="D61" s="4">
        <f t="shared" si="34"/>
        <v>3278</v>
      </c>
      <c r="E61" s="14">
        <f t="shared" si="22"/>
        <v>-0.70428506991429862</v>
      </c>
      <c r="F61" s="4">
        <f>+RDS!E64+RDS!R64+RDS!AE64+RDS!AR64+RDS!CE64+RDS!DR64+RDS!EE64</f>
        <v>0</v>
      </c>
      <c r="G61" s="4">
        <f t="shared" si="35"/>
        <v>159050837</v>
      </c>
      <c r="H61" s="41">
        <f t="shared" si="23"/>
        <v>-0.67331238817696459</v>
      </c>
      <c r="I61" s="4">
        <f>+RDS!H64+RDS!U64+RDS!AH64+RDS!AU64+RDS!CH64+RDS!DU64+RDS!EH64</f>
        <v>0</v>
      </c>
      <c r="J61" s="4">
        <f t="shared" si="36"/>
        <v>3449</v>
      </c>
      <c r="K61" s="41">
        <f t="shared" si="24"/>
        <v>-0.71893081248472002</v>
      </c>
      <c r="L61" s="4" t="e">
        <f t="shared" si="30"/>
        <v>#DIV/0!</v>
      </c>
      <c r="M61" s="14" t="e">
        <f t="shared" si="25"/>
        <v>#DIV/0!</v>
      </c>
      <c r="N61" s="4">
        <f>+RDS!M64+RDS!Z64+RDS!AM64+RDS!AZ64+RDS!CM64+RDS!DZ64+RDS!EM64</f>
        <v>0</v>
      </c>
      <c r="O61" s="32" t="e">
        <f t="shared" si="31"/>
        <v>#DIV/0!</v>
      </c>
      <c r="R61" s="9">
        <v>45647</v>
      </c>
      <c r="S61" s="4">
        <f>+RDS!BB64+RDS!BO64+RDS!CO64+RDS!DB64</f>
        <v>0</v>
      </c>
      <c r="T61" s="4">
        <f t="shared" si="37"/>
        <v>1159</v>
      </c>
      <c r="U61" s="14">
        <f t="shared" si="26"/>
        <v>-0.62828736369467608</v>
      </c>
      <c r="V61" s="4">
        <f>+RDS!BE64+RDS!BR64+RDS!CR64+RDS!DE64</f>
        <v>0</v>
      </c>
      <c r="W61" s="4">
        <f t="shared" si="38"/>
        <v>53709367</v>
      </c>
      <c r="X61" s="41">
        <f t="shared" si="27"/>
        <v>-0.58906740069535268</v>
      </c>
      <c r="Y61" s="4">
        <f>+RDS!BH64+RDS!BU64+RDS!CU64+RDS!DH64</f>
        <v>0</v>
      </c>
      <c r="Z61" s="4">
        <f t="shared" si="39"/>
        <v>1221</v>
      </c>
      <c r="AA61" s="41">
        <f t="shared" si="28"/>
        <v>-0.64954075774971298</v>
      </c>
      <c r="AB61" s="4" t="e">
        <f t="shared" si="32"/>
        <v>#DIV/0!</v>
      </c>
      <c r="AC61" s="14" t="e">
        <f t="shared" si="29"/>
        <v>#DIV/0!</v>
      </c>
      <c r="AD61" s="4">
        <f>+RDS!BM64+RDS!BZ64+RDS!CZ64+RDS!DM64</f>
        <v>0</v>
      </c>
      <c r="AE61" s="32" t="e">
        <f t="shared" si="33"/>
        <v>#DIV/0!</v>
      </c>
    </row>
    <row r="62" spans="2:31" x14ac:dyDescent="0.3">
      <c r="B62" s="9">
        <v>45648</v>
      </c>
      <c r="C62" s="4">
        <f>+RDS!B65+RDS!O65+RDS!AB65+RDS!AO65+RDS!CB65+RDS!DO65+RDS!EB65</f>
        <v>0</v>
      </c>
      <c r="D62" s="4">
        <f t="shared" si="34"/>
        <v>3278</v>
      </c>
      <c r="E62" s="14">
        <f t="shared" si="22"/>
        <v>-0.72248560785641724</v>
      </c>
      <c r="F62" s="4">
        <f>+RDS!E65+RDS!R65+RDS!AE65+RDS!AR65+RDS!CE65+RDS!DR65+RDS!EE65</f>
        <v>0</v>
      </c>
      <c r="G62" s="4">
        <f t="shared" si="35"/>
        <v>159050837</v>
      </c>
      <c r="H62" s="41">
        <f t="shared" si="23"/>
        <v>-0.69491737495830508</v>
      </c>
      <c r="I62" s="4">
        <f>+RDS!H65+RDS!U65+RDS!AH65+RDS!AU65+RDS!CH65+RDS!DU65+RDS!EH65</f>
        <v>0</v>
      </c>
      <c r="J62" s="4">
        <f t="shared" si="36"/>
        <v>3449</v>
      </c>
      <c r="K62" s="41">
        <f t="shared" si="24"/>
        <v>-0.73673765361422794</v>
      </c>
      <c r="L62" s="4" t="e">
        <f t="shared" si="30"/>
        <v>#DIV/0!</v>
      </c>
      <c r="M62" s="14" t="e">
        <f t="shared" si="25"/>
        <v>#DIV/0!</v>
      </c>
      <c r="N62" s="4">
        <f>+RDS!M65+RDS!Z65+RDS!AM65+RDS!AZ65+RDS!CM65+RDS!DZ65+RDS!EM65</f>
        <v>0</v>
      </c>
      <c r="O62" s="32" t="e">
        <f t="shared" si="31"/>
        <v>#DIV/0!</v>
      </c>
      <c r="R62" s="9">
        <v>45648</v>
      </c>
      <c r="S62" s="4">
        <f>+RDS!BB65+RDS!BO65+RDS!CO65+RDS!DB65</f>
        <v>0</v>
      </c>
      <c r="T62" s="4">
        <f t="shared" si="37"/>
        <v>1159</v>
      </c>
      <c r="U62" s="14">
        <f t="shared" si="26"/>
        <v>-0.65069318866787218</v>
      </c>
      <c r="V62" s="4">
        <f>+RDS!BE65+RDS!BR65+RDS!CR65+RDS!DE65</f>
        <v>0</v>
      </c>
      <c r="W62" s="4">
        <f t="shared" si="38"/>
        <v>53709367</v>
      </c>
      <c r="X62" s="41">
        <f t="shared" si="27"/>
        <v>-0.61303849972962809</v>
      </c>
      <c r="Y62" s="4">
        <f>+RDS!BH65+RDS!BU65+RDS!CU65+RDS!DH65</f>
        <v>0</v>
      </c>
      <c r="Z62" s="4">
        <f t="shared" si="39"/>
        <v>1221</v>
      </c>
      <c r="AA62" s="41">
        <f t="shared" si="28"/>
        <v>-0.67044534412955459</v>
      </c>
      <c r="AB62" s="4" t="e">
        <f t="shared" si="32"/>
        <v>#DIV/0!</v>
      </c>
      <c r="AC62" s="14" t="e">
        <f t="shared" si="29"/>
        <v>#DIV/0!</v>
      </c>
      <c r="AD62" s="4">
        <f>+RDS!BM65+RDS!BZ65+RDS!CZ65+RDS!DM65</f>
        <v>0</v>
      </c>
      <c r="AE62" s="32" t="e">
        <f t="shared" si="33"/>
        <v>#DIV/0!</v>
      </c>
    </row>
    <row r="63" spans="2:31" x14ac:dyDescent="0.3">
      <c r="B63" s="9">
        <v>45649</v>
      </c>
      <c r="C63" s="4">
        <f>+RDS!B66+RDS!O66+RDS!AB66+RDS!AO66+RDS!CB66+RDS!DO66+RDS!EB66</f>
        <v>0</v>
      </c>
      <c r="D63" s="4">
        <f t="shared" si="34"/>
        <v>3278</v>
      </c>
      <c r="E63" s="14">
        <f t="shared" si="22"/>
        <v>-0.7373607883983655</v>
      </c>
      <c r="F63" s="4">
        <f>+RDS!E66+RDS!R66+RDS!AE66+RDS!AR66+RDS!CE66+RDS!DR66+RDS!EE66</f>
        <v>0</v>
      </c>
      <c r="G63" s="4">
        <f t="shared" si="35"/>
        <v>159050837</v>
      </c>
      <c r="H63" s="41">
        <f t="shared" si="23"/>
        <v>-0.71148619614919784</v>
      </c>
      <c r="I63" s="4">
        <f>+RDS!H66+RDS!U66+RDS!AH66+RDS!AU66+RDS!CH66+RDS!DU66+RDS!EH66</f>
        <v>0</v>
      </c>
      <c r="J63" s="4">
        <f t="shared" si="36"/>
        <v>3449</v>
      </c>
      <c r="K63" s="41">
        <f t="shared" si="24"/>
        <v>-0.75036189924724961</v>
      </c>
      <c r="L63" s="4" t="e">
        <f t="shared" si="30"/>
        <v>#DIV/0!</v>
      </c>
      <c r="M63" s="14" t="e">
        <f t="shared" si="25"/>
        <v>#DIV/0!</v>
      </c>
      <c r="N63" s="4">
        <f>+RDS!M66+RDS!Z66+RDS!AM66+RDS!AZ66+RDS!CM66+RDS!DZ66+RDS!EM66</f>
        <v>0</v>
      </c>
      <c r="O63" s="32" t="e">
        <f t="shared" si="31"/>
        <v>#DIV/0!</v>
      </c>
      <c r="R63" s="9">
        <v>45649</v>
      </c>
      <c r="S63" s="4">
        <f>+RDS!BB66+RDS!BO66+RDS!CO66+RDS!DB66</f>
        <v>0</v>
      </c>
      <c r="T63" s="4">
        <f t="shared" si="37"/>
        <v>1159</v>
      </c>
      <c r="U63" s="14">
        <f t="shared" si="26"/>
        <v>-0.66752725186460127</v>
      </c>
      <c r="V63" s="4">
        <f>+RDS!BE66+RDS!BR66+RDS!CR66+RDS!DE66</f>
        <v>0</v>
      </c>
      <c r="W63" s="4">
        <f t="shared" si="38"/>
        <v>53709367</v>
      </c>
      <c r="X63" s="41">
        <f t="shared" si="27"/>
        <v>-0.63372884287740305</v>
      </c>
      <c r="Y63" s="4">
        <f>+RDS!BH66+RDS!BU66+RDS!CU66+RDS!DH66</f>
        <v>0</v>
      </c>
      <c r="Z63" s="4">
        <f t="shared" si="39"/>
        <v>1221</v>
      </c>
      <c r="AA63" s="41">
        <f t="shared" si="28"/>
        <v>-0.68587599691278622</v>
      </c>
      <c r="AB63" s="4" t="e">
        <f t="shared" si="32"/>
        <v>#DIV/0!</v>
      </c>
      <c r="AC63" s="14" t="e">
        <f t="shared" si="29"/>
        <v>#DIV/0!</v>
      </c>
      <c r="AD63" s="4">
        <f>+RDS!BM66+RDS!BZ66+RDS!CZ66+RDS!DM66</f>
        <v>0</v>
      </c>
      <c r="AE63" s="32" t="e">
        <f t="shared" si="33"/>
        <v>#DIV/0!</v>
      </c>
    </row>
    <row r="64" spans="2:31" x14ac:dyDescent="0.3">
      <c r="B64" s="9">
        <v>45650</v>
      </c>
      <c r="C64" s="4">
        <f>+RDS!B67+RDS!O67+RDS!AB67+RDS!AO67+RDS!CB67+RDS!DO67+RDS!EB67</f>
        <v>0</v>
      </c>
      <c r="D64" s="4">
        <f t="shared" si="34"/>
        <v>3278</v>
      </c>
      <c r="E64" s="14">
        <f t="shared" si="22"/>
        <v>-0.74944584575403195</v>
      </c>
      <c r="F64" s="4">
        <f>+RDS!E67+RDS!R67+RDS!AE67+RDS!AR67+RDS!CE67+RDS!DR67+RDS!EE67</f>
        <v>0</v>
      </c>
      <c r="G64" s="4">
        <f t="shared" si="35"/>
        <v>159050837</v>
      </c>
      <c r="H64" s="41">
        <f t="shared" si="23"/>
        <v>-0.724871139609087</v>
      </c>
      <c r="I64" s="4">
        <f>+RDS!H67+RDS!U67+RDS!AH67+RDS!AU67+RDS!CH67+RDS!DU67+RDS!EH67</f>
        <v>0</v>
      </c>
      <c r="J64" s="4">
        <f t="shared" si="36"/>
        <v>3449</v>
      </c>
      <c r="K64" s="41">
        <f t="shared" si="24"/>
        <v>-0.761727115716753</v>
      </c>
      <c r="L64" s="4" t="e">
        <f t="shared" si="30"/>
        <v>#DIV/0!</v>
      </c>
      <c r="M64" s="14" t="e">
        <f t="shared" si="25"/>
        <v>#DIV/0!</v>
      </c>
      <c r="N64" s="4">
        <f>+RDS!M67+RDS!Z67+RDS!AM67+RDS!AZ67+RDS!CM67+RDS!DZ67+RDS!EM67</f>
        <v>0</v>
      </c>
      <c r="O64" s="32" t="e">
        <f t="shared" si="31"/>
        <v>#DIV/0!</v>
      </c>
      <c r="R64" s="9">
        <v>45650</v>
      </c>
      <c r="S64" s="4">
        <f>+RDS!BB67+RDS!BO67+RDS!CO67+RDS!DB67</f>
        <v>0</v>
      </c>
      <c r="T64" s="4">
        <f t="shared" si="37"/>
        <v>1159</v>
      </c>
      <c r="U64" s="14">
        <f t="shared" si="26"/>
        <v>-0.68522542096686578</v>
      </c>
      <c r="V64" s="4">
        <f>+RDS!BE67+RDS!BR67+RDS!CR67+RDS!DE67</f>
        <v>0</v>
      </c>
      <c r="W64" s="4">
        <f t="shared" si="38"/>
        <v>53709367</v>
      </c>
      <c r="X64" s="41">
        <f t="shared" si="27"/>
        <v>-0.65451642600459969</v>
      </c>
      <c r="Y64" s="4">
        <f>+RDS!BH67+RDS!BU67+RDS!CU67+RDS!DH67</f>
        <v>0</v>
      </c>
      <c r="Z64" s="4">
        <f t="shared" si="39"/>
        <v>1221</v>
      </c>
      <c r="AA64" s="41">
        <f t="shared" si="28"/>
        <v>-0.70183150183150178</v>
      </c>
      <c r="AB64" s="4" t="e">
        <f t="shared" si="32"/>
        <v>#DIV/0!</v>
      </c>
      <c r="AC64" s="14" t="e">
        <f t="shared" si="29"/>
        <v>#DIV/0!</v>
      </c>
      <c r="AD64" s="4">
        <f>+RDS!BM67+RDS!BZ67+RDS!CZ67+RDS!DM67</f>
        <v>0</v>
      </c>
      <c r="AE64" s="32" t="e">
        <f t="shared" si="33"/>
        <v>#DIV/0!</v>
      </c>
    </row>
    <row r="65" spans="2:31" x14ac:dyDescent="0.3">
      <c r="B65" s="9">
        <v>45651</v>
      </c>
      <c r="C65" s="4">
        <f>+RDS!B68+RDS!O68+RDS!AB68+RDS!AO68+RDS!CB68+RDS!DO68+RDS!EB68</f>
        <v>0</v>
      </c>
      <c r="D65" s="4">
        <f t="shared" si="34"/>
        <v>3278</v>
      </c>
      <c r="E65" s="14">
        <f t="shared" si="22"/>
        <v>-0.75850891410048626</v>
      </c>
      <c r="F65" s="4">
        <f>+RDS!E68+RDS!R68+RDS!AE68+RDS!AR68+RDS!CE68+RDS!DR68+RDS!EE68</f>
        <v>0</v>
      </c>
      <c r="G65" s="4">
        <f t="shared" si="35"/>
        <v>159050837</v>
      </c>
      <c r="H65" s="41">
        <f t="shared" si="23"/>
        <v>-0.73506602042571434</v>
      </c>
      <c r="I65" s="4">
        <f>+RDS!H68+RDS!U68+RDS!AH68+RDS!AU68+RDS!CH68+RDS!DU68+RDS!EH68</f>
        <v>0</v>
      </c>
      <c r="J65" s="4">
        <f t="shared" si="36"/>
        <v>3449</v>
      </c>
      <c r="K65" s="41">
        <f t="shared" si="24"/>
        <v>-0.77046452815120459</v>
      </c>
      <c r="L65" s="4" t="e">
        <f t="shared" si="30"/>
        <v>#DIV/0!</v>
      </c>
      <c r="M65" s="14" t="e">
        <f t="shared" si="25"/>
        <v>#DIV/0!</v>
      </c>
      <c r="N65" s="4">
        <f>+RDS!M68+RDS!Z68+RDS!AM68+RDS!AZ68+RDS!CM68+RDS!DZ68+RDS!EM68</f>
        <v>0</v>
      </c>
      <c r="O65" s="32" t="e">
        <f t="shared" si="31"/>
        <v>#DIV/0!</v>
      </c>
      <c r="R65" s="9">
        <v>45651</v>
      </c>
      <c r="S65" s="4">
        <f>+RDS!BB68+RDS!BO68+RDS!CO68+RDS!DB68</f>
        <v>0</v>
      </c>
      <c r="T65" s="4">
        <f t="shared" si="37"/>
        <v>1159</v>
      </c>
      <c r="U65" s="14">
        <f t="shared" si="26"/>
        <v>-0.69888282670823587</v>
      </c>
      <c r="V65" s="4">
        <f>+RDS!BE68+RDS!BR68+RDS!CR68+RDS!DE68</f>
        <v>0</v>
      </c>
      <c r="W65" s="4">
        <f t="shared" si="38"/>
        <v>53709367</v>
      </c>
      <c r="X65" s="41">
        <f t="shared" si="27"/>
        <v>-0.67012364090996579</v>
      </c>
      <c r="Y65" s="4">
        <f>+RDS!BH68+RDS!BU68+RDS!CU68+RDS!DH68</f>
        <v>0</v>
      </c>
      <c r="Z65" s="4">
        <f t="shared" si="39"/>
        <v>1221</v>
      </c>
      <c r="AA65" s="41">
        <f t="shared" si="28"/>
        <v>-0.71438596491228068</v>
      </c>
      <c r="AB65" s="4" t="e">
        <f t="shared" si="32"/>
        <v>#DIV/0!</v>
      </c>
      <c r="AC65" s="14" t="e">
        <f t="shared" si="29"/>
        <v>#DIV/0!</v>
      </c>
      <c r="AD65" s="4">
        <f>+RDS!BM68+RDS!BZ68+RDS!CZ68+RDS!DM68</f>
        <v>0</v>
      </c>
      <c r="AE65" s="32" t="e">
        <f t="shared" si="33"/>
        <v>#DIV/0!</v>
      </c>
    </row>
    <row r="66" spans="2:31" x14ac:dyDescent="0.3">
      <c r="B66" s="9">
        <v>45652</v>
      </c>
      <c r="C66" s="4">
        <f>+RDS!B69+RDS!O69+RDS!AB69+RDS!AO69+RDS!CB69+RDS!DO69+RDS!EB69</f>
        <v>0</v>
      </c>
      <c r="D66" s="4">
        <f t="shared" si="34"/>
        <v>3278</v>
      </c>
      <c r="E66" s="14">
        <f t="shared" si="22"/>
        <v>-0.76552217453505</v>
      </c>
      <c r="F66" s="4">
        <f>+RDS!E69+RDS!R69+RDS!AE69+RDS!AR69+RDS!CE69+RDS!DR69+RDS!EE69</f>
        <v>0</v>
      </c>
      <c r="G66" s="4">
        <f t="shared" si="35"/>
        <v>159050837</v>
      </c>
      <c r="H66" s="41">
        <f t="shared" si="23"/>
        <v>-0.74393462111007036</v>
      </c>
      <c r="I66" s="4">
        <f>+RDS!H69+RDS!U69+RDS!AH69+RDS!AU69+RDS!CH69+RDS!DU69+RDS!EH69</f>
        <v>0</v>
      </c>
      <c r="J66" s="4">
        <f t="shared" si="36"/>
        <v>3449</v>
      </c>
      <c r="K66" s="41">
        <f t="shared" si="24"/>
        <v>-0.77712439418416801</v>
      </c>
      <c r="L66" s="4" t="e">
        <f t="shared" si="30"/>
        <v>#DIV/0!</v>
      </c>
      <c r="M66" s="14" t="e">
        <f t="shared" si="25"/>
        <v>#DIV/0!</v>
      </c>
      <c r="N66" s="4">
        <f>+RDS!M69+RDS!Z69+RDS!AM69+RDS!AZ69+RDS!CM69+RDS!DZ69+RDS!EM69</f>
        <v>0</v>
      </c>
      <c r="O66" s="32" t="e">
        <f t="shared" si="31"/>
        <v>#DIV/0!</v>
      </c>
      <c r="R66" s="9">
        <v>45652</v>
      </c>
      <c r="S66" s="4">
        <f>+RDS!BB69+RDS!BO69+RDS!CO69+RDS!DB69</f>
        <v>0</v>
      </c>
      <c r="T66" s="4">
        <f t="shared" si="37"/>
        <v>1159</v>
      </c>
      <c r="U66" s="14">
        <f t="shared" si="26"/>
        <v>-0.70879396984924625</v>
      </c>
      <c r="V66" s="4">
        <f>+RDS!BE69+RDS!BR69+RDS!CR69+RDS!DE69</f>
        <v>0</v>
      </c>
      <c r="W66" s="4">
        <f t="shared" si="38"/>
        <v>53709367</v>
      </c>
      <c r="X66" s="41">
        <f t="shared" si="27"/>
        <v>-0.68114339609379138</v>
      </c>
      <c r="Y66" s="4">
        <f>+RDS!BH69+RDS!BU69+RDS!CU69+RDS!DH69</f>
        <v>0</v>
      </c>
      <c r="Z66" s="4">
        <f t="shared" si="39"/>
        <v>1221</v>
      </c>
      <c r="AA66" s="41">
        <f t="shared" si="28"/>
        <v>-0.72338015405527867</v>
      </c>
      <c r="AB66" s="4" t="e">
        <f t="shared" si="32"/>
        <v>#DIV/0!</v>
      </c>
      <c r="AC66" s="14" t="e">
        <f t="shared" si="29"/>
        <v>#DIV/0!</v>
      </c>
      <c r="AD66" s="4">
        <f>+RDS!BM69+RDS!BZ69+RDS!CZ69+RDS!DM69</f>
        <v>0</v>
      </c>
      <c r="AE66" s="32" t="e">
        <f t="shared" si="33"/>
        <v>#DIV/0!</v>
      </c>
    </row>
    <row r="67" spans="2:31" x14ac:dyDescent="0.3">
      <c r="B67" s="9">
        <v>45653</v>
      </c>
      <c r="C67" s="4">
        <f>+RDS!B70+RDS!O70+RDS!AB70+RDS!AO70+RDS!CB70+RDS!DO70+RDS!EB70</f>
        <v>0</v>
      </c>
      <c r="D67" s="4">
        <f t="shared" si="34"/>
        <v>3278</v>
      </c>
      <c r="E67" s="14">
        <f t="shared" si="22"/>
        <v>-0.76930114716025055</v>
      </c>
      <c r="F67" s="4">
        <f>+RDS!E70+RDS!R70+RDS!AE70+RDS!AR70+RDS!CE70+RDS!DR70+RDS!EE70</f>
        <v>0</v>
      </c>
      <c r="G67" s="4">
        <f t="shared" si="35"/>
        <v>159050837</v>
      </c>
      <c r="H67" s="41">
        <f t="shared" si="23"/>
        <v>-0.74773352453186415</v>
      </c>
      <c r="I67" s="4">
        <f>+RDS!H70+RDS!U70+RDS!AH70+RDS!AU70+RDS!CH70+RDS!DU70+RDS!EH70</f>
        <v>0</v>
      </c>
      <c r="J67" s="4">
        <f t="shared" si="36"/>
        <v>3449</v>
      </c>
      <c r="K67" s="41">
        <f t="shared" si="24"/>
        <v>-0.78082104728012203</v>
      </c>
      <c r="L67" s="4" t="e">
        <f t="shared" si="30"/>
        <v>#DIV/0!</v>
      </c>
      <c r="M67" s="14" t="e">
        <f t="shared" si="25"/>
        <v>#DIV/0!</v>
      </c>
      <c r="N67" s="4">
        <f>+RDS!M70+RDS!Z70+RDS!AM70+RDS!AZ70+RDS!CM70+RDS!DZ70+RDS!EM70</f>
        <v>0</v>
      </c>
      <c r="O67" s="32" t="e">
        <f t="shared" si="31"/>
        <v>#DIV/0!</v>
      </c>
      <c r="R67" s="9">
        <v>45653</v>
      </c>
      <c r="S67" s="4">
        <f>+RDS!BB70+RDS!BO70+RDS!CO70+RDS!DB70</f>
        <v>0</v>
      </c>
      <c r="T67" s="4">
        <f t="shared" si="37"/>
        <v>1159</v>
      </c>
      <c r="U67" s="14">
        <f t="shared" si="26"/>
        <v>-0.71593137254901962</v>
      </c>
      <c r="V67" s="4">
        <f>+RDS!BE70+RDS!BR70+RDS!CR70+RDS!DE70</f>
        <v>0</v>
      </c>
      <c r="W67" s="4">
        <f t="shared" si="38"/>
        <v>53709367</v>
      </c>
      <c r="X67" s="41">
        <f t="shared" si="27"/>
        <v>-0.68815094503599394</v>
      </c>
      <c r="Y67" s="4">
        <f>+RDS!BH70+RDS!BU70+RDS!CU70+RDS!DH70</f>
        <v>0</v>
      </c>
      <c r="Z67" s="4">
        <f t="shared" si="39"/>
        <v>1221</v>
      </c>
      <c r="AA67" s="41">
        <f t="shared" si="28"/>
        <v>-0.72998673153471916</v>
      </c>
      <c r="AB67" s="4" t="e">
        <f t="shared" si="32"/>
        <v>#DIV/0!</v>
      </c>
      <c r="AC67" s="14" t="e">
        <f t="shared" si="29"/>
        <v>#DIV/0!</v>
      </c>
      <c r="AD67" s="4">
        <f>+RDS!BM70+RDS!BZ70+RDS!CZ70+RDS!DM70</f>
        <v>0</v>
      </c>
      <c r="AE67" s="32" t="e">
        <f t="shared" si="33"/>
        <v>#DIV/0!</v>
      </c>
    </row>
    <row r="68" spans="2:31" x14ac:dyDescent="0.3">
      <c r="B68" s="9">
        <v>45654</v>
      </c>
      <c r="C68" s="4">
        <f>+RDS!B71+RDS!O71+RDS!AB71+RDS!AO71+RDS!CB71+RDS!DO71+RDS!EB71</f>
        <v>0</v>
      </c>
      <c r="D68" s="4">
        <f t="shared" si="34"/>
        <v>3278</v>
      </c>
      <c r="E68" s="14">
        <f t="shared" si="22"/>
        <v>-0.77347799046368593</v>
      </c>
      <c r="F68" s="4">
        <f>+RDS!E71+RDS!R71+RDS!AE71+RDS!AR71+RDS!CE71+RDS!DR71+RDS!EE71</f>
        <v>0</v>
      </c>
      <c r="G68" s="4">
        <f t="shared" si="35"/>
        <v>159050837</v>
      </c>
      <c r="H68" s="41">
        <f t="shared" si="23"/>
        <v>-0.75191779442806239</v>
      </c>
      <c r="I68" s="4">
        <f>+RDS!H71+RDS!U71+RDS!AH71+RDS!AU71+RDS!CH71+RDS!DU71+RDS!EH71</f>
        <v>0</v>
      </c>
      <c r="J68" s="4">
        <f t="shared" si="36"/>
        <v>3449</v>
      </c>
      <c r="K68" s="41">
        <f t="shared" si="24"/>
        <v>-0.78467973529779</v>
      </c>
      <c r="L68" s="4" t="e">
        <f t="shared" si="30"/>
        <v>#DIV/0!</v>
      </c>
      <c r="M68" s="14" t="e">
        <f t="shared" si="25"/>
        <v>#DIV/0!</v>
      </c>
      <c r="N68" s="4">
        <f>+RDS!M71+RDS!Z71+RDS!AM71+RDS!AZ71+RDS!CM71+RDS!DZ71+RDS!EM71</f>
        <v>0</v>
      </c>
      <c r="O68" s="32" t="e">
        <f t="shared" si="31"/>
        <v>#DIV/0!</v>
      </c>
      <c r="R68" s="9">
        <v>45654</v>
      </c>
      <c r="S68" s="4">
        <f>+RDS!BB71+RDS!BO71+RDS!CO71+RDS!DB71</f>
        <v>0</v>
      </c>
      <c r="T68" s="4">
        <f t="shared" si="37"/>
        <v>1159</v>
      </c>
      <c r="U68" s="14">
        <f t="shared" si="26"/>
        <v>-0.72166186359269935</v>
      </c>
      <c r="V68" s="4">
        <f>+RDS!BE71+RDS!BR71+RDS!CR71+RDS!DE71</f>
        <v>0</v>
      </c>
      <c r="W68" s="4">
        <f t="shared" si="38"/>
        <v>53709367</v>
      </c>
      <c r="X68" s="41">
        <f t="shared" si="27"/>
        <v>-0.69402140342944463</v>
      </c>
      <c r="Y68" s="4">
        <f>+RDS!BH71+RDS!BU71+RDS!CU71+RDS!DH71</f>
        <v>0</v>
      </c>
      <c r="Z68" s="4">
        <f t="shared" si="39"/>
        <v>1221</v>
      </c>
      <c r="AA68" s="41">
        <f t="shared" si="28"/>
        <v>-0.73577147803505727</v>
      </c>
      <c r="AB68" s="4" t="e">
        <f t="shared" si="32"/>
        <v>#DIV/0!</v>
      </c>
      <c r="AC68" s="14" t="e">
        <f t="shared" si="29"/>
        <v>#DIV/0!</v>
      </c>
      <c r="AD68" s="4">
        <f>+RDS!BM71+RDS!BZ71+RDS!CZ71+RDS!DM71</f>
        <v>0</v>
      </c>
      <c r="AE68" s="32" t="e">
        <f t="shared" si="33"/>
        <v>#DIV/0!</v>
      </c>
    </row>
    <row r="69" spans="2:31" x14ac:dyDescent="0.3">
      <c r="B69" s="9">
        <v>45655</v>
      </c>
      <c r="C69" s="4" t="e">
        <f>+RDS!#REF!+RDS!#REF!+RDS!#REF!+RDS!#REF!+RDS!#REF!+RDS!#REF!+RDS!#REF!</f>
        <v>#REF!</v>
      </c>
      <c r="D69" s="4" t="e">
        <f t="shared" si="34"/>
        <v>#REF!</v>
      </c>
      <c r="E69" s="14" t="e">
        <f t="shared" si="22"/>
        <v>#REF!</v>
      </c>
      <c r="F69" s="4" t="e">
        <f>+RDS!#REF!+RDS!#REF!+RDS!#REF!+RDS!#REF!+RDS!#REF!+RDS!#REF!+RDS!#REF!</f>
        <v>#REF!</v>
      </c>
      <c r="G69" s="4" t="e">
        <f t="shared" si="35"/>
        <v>#REF!</v>
      </c>
      <c r="H69" s="41" t="e">
        <f t="shared" si="23"/>
        <v>#REF!</v>
      </c>
      <c r="I69" s="4" t="e">
        <f>+RDS!#REF!+RDS!#REF!+RDS!#REF!+RDS!#REF!+RDS!#REF!+RDS!#REF!+RDS!#REF!</f>
        <v>#REF!</v>
      </c>
      <c r="J69" s="4" t="e">
        <f t="shared" si="36"/>
        <v>#REF!</v>
      </c>
      <c r="K69" s="41" t="e">
        <f t="shared" si="24"/>
        <v>#REF!</v>
      </c>
      <c r="L69" s="4" t="e">
        <f t="shared" si="30"/>
        <v>#REF!</v>
      </c>
      <c r="M69" s="14" t="e">
        <f t="shared" si="25"/>
        <v>#REF!</v>
      </c>
      <c r="N69" s="4" t="e">
        <f>+RDS!#REF!+RDS!#REF!+RDS!#REF!+RDS!#REF!+RDS!#REF!+RDS!#REF!+RDS!#REF!</f>
        <v>#REF!</v>
      </c>
      <c r="O69" s="32" t="e">
        <f t="shared" si="31"/>
        <v>#REF!</v>
      </c>
      <c r="R69" s="9">
        <v>45655</v>
      </c>
      <c r="S69" s="4" t="e">
        <f>+RDS!#REF!+RDS!#REF!+RDS!#REF!+RDS!#REF!</f>
        <v>#REF!</v>
      </c>
      <c r="T69" s="4" t="e">
        <f t="shared" si="37"/>
        <v>#REF!</v>
      </c>
      <c r="U69" s="14" t="e">
        <f t="shared" si="26"/>
        <v>#REF!</v>
      </c>
      <c r="V69" s="4" t="e">
        <f>+RDS!#REF!+RDS!#REF!+RDS!#REF!+RDS!#REF!</f>
        <v>#REF!</v>
      </c>
      <c r="W69" s="4" t="e">
        <f t="shared" si="38"/>
        <v>#REF!</v>
      </c>
      <c r="X69" s="41" t="e">
        <f t="shared" si="27"/>
        <v>#REF!</v>
      </c>
      <c r="Y69" s="4" t="e">
        <f>+RDS!#REF!+RDS!#REF!+RDS!#REF!+RDS!#REF!</f>
        <v>#REF!</v>
      </c>
      <c r="Z69" s="4" t="e">
        <f t="shared" si="39"/>
        <v>#REF!</v>
      </c>
      <c r="AA69" s="41" t="e">
        <f t="shared" si="28"/>
        <v>#REF!</v>
      </c>
      <c r="AB69" s="4" t="e">
        <f t="shared" si="32"/>
        <v>#REF!</v>
      </c>
      <c r="AC69" s="14" t="e">
        <f t="shared" si="29"/>
        <v>#REF!</v>
      </c>
      <c r="AD69" s="4" t="e">
        <f>+RDS!#REF!+RDS!#REF!+RDS!#REF!+RDS!#REF!</f>
        <v>#REF!</v>
      </c>
      <c r="AE69" s="32" t="e">
        <f t="shared" si="33"/>
        <v>#REF!</v>
      </c>
    </row>
    <row r="70" spans="2:31" x14ac:dyDescent="0.3">
      <c r="B70" s="9">
        <v>45656</v>
      </c>
      <c r="C70" s="4" t="e">
        <f>+RDS!#REF!+RDS!#REF!+RDS!#REF!+RDS!#REF!+RDS!#REF!+RDS!#REF!+RDS!#REF!</f>
        <v>#REF!</v>
      </c>
      <c r="D70" s="4" t="e">
        <f t="shared" si="34"/>
        <v>#REF!</v>
      </c>
      <c r="E70" s="14" t="e">
        <f t="shared" si="22"/>
        <v>#REF!</v>
      </c>
      <c r="F70" s="4" t="e">
        <f>+RDS!#REF!+RDS!#REF!+RDS!#REF!+RDS!#REF!+RDS!#REF!+RDS!#REF!+RDS!#REF!</f>
        <v>#REF!</v>
      </c>
      <c r="G70" s="4" t="e">
        <f t="shared" si="35"/>
        <v>#REF!</v>
      </c>
      <c r="H70" s="41" t="e">
        <f t="shared" si="23"/>
        <v>#REF!</v>
      </c>
      <c r="I70" s="4" t="e">
        <f>+RDS!#REF!+RDS!#REF!+RDS!#REF!+RDS!#REF!+RDS!#REF!+RDS!#REF!+RDS!#REF!</f>
        <v>#REF!</v>
      </c>
      <c r="J70" s="4" t="e">
        <f t="shared" si="36"/>
        <v>#REF!</v>
      </c>
      <c r="K70" s="41" t="e">
        <f t="shared" si="24"/>
        <v>#REF!</v>
      </c>
      <c r="L70" s="4" t="e">
        <f t="shared" si="30"/>
        <v>#REF!</v>
      </c>
      <c r="M70" s="14" t="e">
        <f t="shared" si="25"/>
        <v>#REF!</v>
      </c>
      <c r="N70" s="4" t="e">
        <f>+RDS!#REF!+RDS!#REF!+RDS!#REF!+RDS!#REF!+RDS!#REF!+RDS!#REF!+RDS!#REF!</f>
        <v>#REF!</v>
      </c>
      <c r="O70" s="32" t="e">
        <f t="shared" si="31"/>
        <v>#REF!</v>
      </c>
      <c r="R70" s="9">
        <v>45656</v>
      </c>
      <c r="S70" s="4" t="e">
        <f>+RDS!#REF!+RDS!#REF!+RDS!#REF!+RDS!#REF!</f>
        <v>#REF!</v>
      </c>
      <c r="T70" s="4" t="e">
        <f t="shared" si="37"/>
        <v>#REF!</v>
      </c>
      <c r="U70" s="14" t="e">
        <f t="shared" si="26"/>
        <v>#REF!</v>
      </c>
      <c r="V70" s="4" t="e">
        <f>+RDS!#REF!+RDS!#REF!+RDS!#REF!+RDS!#REF!</f>
        <v>#REF!</v>
      </c>
      <c r="W70" s="4" t="e">
        <f t="shared" si="38"/>
        <v>#REF!</v>
      </c>
      <c r="X70" s="41" t="e">
        <f t="shared" si="27"/>
        <v>#REF!</v>
      </c>
      <c r="Y70" s="4" t="e">
        <f>+RDS!#REF!+RDS!#REF!+RDS!#REF!+RDS!#REF!</f>
        <v>#REF!</v>
      </c>
      <c r="Z70" s="4" t="e">
        <f t="shared" si="39"/>
        <v>#REF!</v>
      </c>
      <c r="AA70" s="41" t="e">
        <f t="shared" si="28"/>
        <v>#REF!</v>
      </c>
      <c r="AB70" s="4" t="e">
        <f t="shared" si="32"/>
        <v>#REF!</v>
      </c>
      <c r="AC70" s="14" t="e">
        <f t="shared" si="29"/>
        <v>#REF!</v>
      </c>
      <c r="AD70" s="4" t="e">
        <f>+RDS!#REF!+RDS!#REF!+RDS!#REF!+RDS!#REF!</f>
        <v>#REF!</v>
      </c>
      <c r="AE70" s="32" t="e">
        <f t="shared" si="33"/>
        <v>#REF!</v>
      </c>
    </row>
    <row r="71" spans="2:31" x14ac:dyDescent="0.3">
      <c r="B71" s="9">
        <v>45657</v>
      </c>
      <c r="C71" s="4" t="e">
        <f>+RDS!#REF!+RDS!#REF!+RDS!#REF!+RDS!#REF!+RDS!#REF!+RDS!#REF!+RDS!#REF!</f>
        <v>#REF!</v>
      </c>
      <c r="D71" s="4" t="e">
        <f t="shared" ref="D71" si="40">+C71+D70</f>
        <v>#REF!</v>
      </c>
      <c r="E71" s="14" t="e">
        <f t="shared" si="22"/>
        <v>#REF!</v>
      </c>
      <c r="F71" s="4" t="e">
        <f>+RDS!#REF!+RDS!#REF!+RDS!#REF!+RDS!#REF!+RDS!#REF!+RDS!#REF!+RDS!#REF!</f>
        <v>#REF!</v>
      </c>
      <c r="G71" s="4" t="e">
        <f t="shared" ref="G71" si="41">+F71+G70</f>
        <v>#REF!</v>
      </c>
      <c r="H71" s="41" t="e">
        <f t="shared" si="23"/>
        <v>#REF!</v>
      </c>
      <c r="I71" s="4" t="e">
        <f>+RDS!#REF!+RDS!#REF!+RDS!#REF!+RDS!#REF!+RDS!#REF!+RDS!#REF!+RDS!#REF!</f>
        <v>#REF!</v>
      </c>
      <c r="J71" s="4" t="e">
        <f t="shared" ref="J71" si="42">+J70+I71</f>
        <v>#REF!</v>
      </c>
      <c r="K71" s="41" t="e">
        <f t="shared" si="24"/>
        <v>#REF!</v>
      </c>
      <c r="L71" s="4" t="e">
        <f t="shared" ref="L71" si="43">+F71/I71</f>
        <v>#REF!</v>
      </c>
      <c r="M71" s="14" t="e">
        <f t="shared" si="25"/>
        <v>#REF!</v>
      </c>
      <c r="N71" s="4" t="e">
        <f>+RDS!#REF!+RDS!#REF!+RDS!#REF!+RDS!#REF!+RDS!#REF!+RDS!#REF!+RDS!#REF!</f>
        <v>#REF!</v>
      </c>
      <c r="O71" s="32" t="e">
        <f t="shared" ref="O71" si="44">+C71/N71</f>
        <v>#REF!</v>
      </c>
      <c r="R71" s="9">
        <v>45657</v>
      </c>
      <c r="S71" s="4" t="e">
        <f>+RDS!#REF!+RDS!#REF!+RDS!#REF!+RDS!#REF!</f>
        <v>#REF!</v>
      </c>
      <c r="T71" s="4" t="e">
        <f t="shared" ref="T71" si="45">+S71+T70</f>
        <v>#REF!</v>
      </c>
      <c r="U71" s="14" t="e">
        <f t="shared" si="26"/>
        <v>#REF!</v>
      </c>
      <c r="V71" s="4" t="e">
        <f>+RDS!#REF!+RDS!#REF!+RDS!#REF!+RDS!#REF!</f>
        <v>#REF!</v>
      </c>
      <c r="W71" s="4" t="e">
        <f t="shared" ref="W71" si="46">+V71+W70</f>
        <v>#REF!</v>
      </c>
      <c r="X71" s="41" t="e">
        <f t="shared" si="27"/>
        <v>#REF!</v>
      </c>
      <c r="Y71" s="4" t="e">
        <f>+RDS!#REF!+RDS!#REF!+RDS!#REF!+RDS!#REF!</f>
        <v>#REF!</v>
      </c>
      <c r="Z71" s="4" t="e">
        <f t="shared" ref="Z71" si="47">+Z70+Y71</f>
        <v>#REF!</v>
      </c>
      <c r="AA71" s="41" t="e">
        <f t="shared" si="28"/>
        <v>#REF!</v>
      </c>
      <c r="AB71" s="4" t="e">
        <f t="shared" ref="AB71" si="48">+V71/Y71</f>
        <v>#REF!</v>
      </c>
      <c r="AC71" s="14" t="e">
        <f t="shared" si="29"/>
        <v>#REF!</v>
      </c>
      <c r="AD71" s="4" t="e">
        <f>+RDS!#REF!+RDS!#REF!+RDS!#REF!+RDS!#REF!</f>
        <v>#REF!</v>
      </c>
      <c r="AE71" s="32" t="e">
        <f t="shared" ref="AE71" si="49">+S71/AD71</f>
        <v>#REF!</v>
      </c>
    </row>
    <row r="72" spans="2:31" x14ac:dyDescent="0.3">
      <c r="B72" s="51" t="s">
        <v>22</v>
      </c>
      <c r="C72" s="10" t="e">
        <f>SUM(C41:C71)</f>
        <v>#REF!</v>
      </c>
      <c r="D72" s="10" t="e">
        <f t="shared" ref="D72:J72" si="50">SUM(D41:D71)</f>
        <v>#REF!</v>
      </c>
      <c r="E72" s="10"/>
      <c r="F72" s="10" t="e">
        <f t="shared" si="50"/>
        <v>#REF!</v>
      </c>
      <c r="G72" s="10" t="e">
        <f t="shared" si="50"/>
        <v>#REF!</v>
      </c>
      <c r="H72" s="10"/>
      <c r="I72" s="10" t="e">
        <f t="shared" si="50"/>
        <v>#REF!</v>
      </c>
      <c r="J72" s="10" t="e">
        <f t="shared" si="50"/>
        <v>#REF!</v>
      </c>
      <c r="K72" s="10"/>
      <c r="L72" s="39" t="e">
        <f>+F72/I72</f>
        <v>#REF!</v>
      </c>
      <c r="M72" s="35"/>
      <c r="N72" s="10" t="e">
        <f>SUM(N41:N71)</f>
        <v>#REF!</v>
      </c>
      <c r="O72" s="10"/>
      <c r="R72" s="51" t="s">
        <v>22</v>
      </c>
      <c r="S72" s="10" t="e">
        <f>SUM(S41:S71)</f>
        <v>#REF!</v>
      </c>
      <c r="T72" s="10" t="e">
        <f t="shared" ref="T72:Z72" si="51">SUM(T41:T71)</f>
        <v>#REF!</v>
      </c>
      <c r="U72" s="10"/>
      <c r="V72" s="10" t="e">
        <f t="shared" si="51"/>
        <v>#REF!</v>
      </c>
      <c r="W72" s="10" t="e">
        <f t="shared" si="51"/>
        <v>#REF!</v>
      </c>
      <c r="X72" s="10"/>
      <c r="Y72" s="10" t="e">
        <f t="shared" si="51"/>
        <v>#REF!</v>
      </c>
      <c r="Z72" s="10" t="e">
        <f t="shared" si="51"/>
        <v>#REF!</v>
      </c>
      <c r="AA72" s="10"/>
      <c r="AB72" s="39" t="e">
        <f>+V72/Y72</f>
        <v>#REF!</v>
      </c>
      <c r="AC72" s="35"/>
      <c r="AD72" s="10" t="e">
        <f>SUM(AD41:AD71)</f>
        <v>#REF!</v>
      </c>
      <c r="AE72" s="10"/>
    </row>
  </sheetData>
  <mergeCells count="4">
    <mergeCell ref="B3:O3"/>
    <mergeCell ref="B39:O39"/>
    <mergeCell ref="R3:AE3"/>
    <mergeCell ref="R39:AE3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7D8DB-DBDD-4951-9365-9BA8F42EF98A}">
  <dimension ref="B3:AE75"/>
  <sheetViews>
    <sheetView workbookViewId="0">
      <selection activeCell="C44" sqref="C44"/>
    </sheetView>
  </sheetViews>
  <sheetFormatPr baseColWidth="10" defaultRowHeight="14.4" x14ac:dyDescent="0.3"/>
  <cols>
    <col min="2" max="2" width="14.6640625" customWidth="1"/>
    <col min="4" max="4" width="14" customWidth="1"/>
    <col min="7" max="7" width="12.88671875" customWidth="1"/>
    <col min="10" max="10" width="13.6640625" customWidth="1"/>
    <col min="15" max="15" width="12.6640625" customWidth="1"/>
  </cols>
  <sheetData>
    <row r="3" spans="2:31" ht="21" x14ac:dyDescent="0.4">
      <c r="B3" s="55" t="s">
        <v>38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R3" s="275" t="s">
        <v>39</v>
      </c>
      <c r="S3" s="275"/>
      <c r="T3" s="275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31"/>
    </row>
    <row r="4" spans="2:31" ht="57.6" x14ac:dyDescent="0.3">
      <c r="B4" s="6" t="s">
        <v>14</v>
      </c>
      <c r="C4" s="7" t="s">
        <v>0</v>
      </c>
      <c r="D4" s="7" t="s">
        <v>20</v>
      </c>
      <c r="E4" s="6" t="s">
        <v>30</v>
      </c>
      <c r="F4" s="7" t="s">
        <v>1</v>
      </c>
      <c r="G4" s="7" t="s">
        <v>2</v>
      </c>
      <c r="H4" s="7" t="s">
        <v>30</v>
      </c>
      <c r="I4" s="7" t="s">
        <v>17</v>
      </c>
      <c r="J4" s="7" t="s">
        <v>19</v>
      </c>
      <c r="K4" s="7" t="s">
        <v>30</v>
      </c>
      <c r="L4" s="7" t="s">
        <v>15</v>
      </c>
      <c r="M4" s="7" t="s">
        <v>30</v>
      </c>
      <c r="N4" s="7" t="s">
        <v>27</v>
      </c>
      <c r="O4" s="7" t="s">
        <v>28</v>
      </c>
      <c r="R4" s="6" t="s">
        <v>14</v>
      </c>
      <c r="S4" s="7" t="s">
        <v>0</v>
      </c>
      <c r="T4" s="7" t="s">
        <v>20</v>
      </c>
      <c r="U4" s="6" t="s">
        <v>30</v>
      </c>
      <c r="V4" s="7" t="s">
        <v>1</v>
      </c>
      <c r="W4" s="7" t="s">
        <v>2</v>
      </c>
      <c r="X4" s="7" t="s">
        <v>30</v>
      </c>
      <c r="Y4" s="7" t="s">
        <v>17</v>
      </c>
      <c r="Z4" s="7" t="s">
        <v>19</v>
      </c>
      <c r="AA4" s="7" t="s">
        <v>30</v>
      </c>
      <c r="AB4" s="7" t="s">
        <v>15</v>
      </c>
      <c r="AC4" s="7" t="s">
        <v>30</v>
      </c>
      <c r="AD4" s="7" t="s">
        <v>27</v>
      </c>
      <c r="AE4" s="7" t="s">
        <v>28</v>
      </c>
    </row>
    <row r="5" spans="2:31" x14ac:dyDescent="0.3">
      <c r="B5" s="9">
        <v>45352</v>
      </c>
      <c r="C5" s="4">
        <f>+RDS!B44+RDS!O44+RDS!AB44+RDS!CB44+RDS!DO44+RDS!EB44</f>
        <v>489</v>
      </c>
      <c r="D5" s="4">
        <f>+C5</f>
        <v>489</v>
      </c>
      <c r="E5" s="14" t="e">
        <f t="shared" ref="E5" si="0">+D5/#REF!-1</f>
        <v>#REF!</v>
      </c>
      <c r="F5" s="4" t="e">
        <f t="shared" ref="F5" si="1">+#REF!+#REF!+#REF!+#REF!+#REF!+#REF!+#REF!</f>
        <v>#REF!</v>
      </c>
      <c r="G5" s="4" t="e">
        <f>+F5</f>
        <v>#REF!</v>
      </c>
      <c r="H5" s="41" t="e">
        <f t="shared" ref="H5" si="2">+G5/#REF!-1</f>
        <v>#REF!</v>
      </c>
      <c r="I5" s="4" t="e">
        <f t="shared" ref="I5" si="3">+#REF!+#REF!+#REF!+#REF!+#REF!+#REF!+#REF!</f>
        <v>#REF!</v>
      </c>
      <c r="J5" s="4">
        <v>0</v>
      </c>
      <c r="K5" s="41" t="e">
        <f t="shared" ref="K5" si="4">+J5/#REF!-1</f>
        <v>#REF!</v>
      </c>
      <c r="L5" s="4" t="e">
        <f>+F5/I5</f>
        <v>#REF!</v>
      </c>
      <c r="M5" s="14" t="e">
        <f t="shared" ref="M5" si="5">+L5/#REF!-1</f>
        <v>#REF!</v>
      </c>
      <c r="N5" s="4" t="e">
        <f t="shared" ref="N5" si="6">+#REF!+#REF!+#REF!+#REF!+#REF!+#REF!+#REF!</f>
        <v>#REF!</v>
      </c>
      <c r="O5" s="32" t="e">
        <f>+C5/N5</f>
        <v>#REF!</v>
      </c>
      <c r="R5" s="9">
        <v>45352</v>
      </c>
      <c r="S5" s="4" t="e">
        <f>+#REF!+#REF!+#REF!+#REF!</f>
        <v>#REF!</v>
      </c>
      <c r="T5" s="4" t="e">
        <f>+S5</f>
        <v>#REF!</v>
      </c>
      <c r="U5" s="14" t="e">
        <f t="shared" ref="U5" si="7">+T5/#REF!-1</f>
        <v>#REF!</v>
      </c>
      <c r="V5" s="4" t="e">
        <f>+#REF!+#REF!+#REF!+#REF!</f>
        <v>#REF!</v>
      </c>
      <c r="W5" s="4" t="e">
        <f>+V5</f>
        <v>#REF!</v>
      </c>
      <c r="X5" s="41" t="e">
        <f t="shared" ref="X5" si="8">+W5/#REF!-1</f>
        <v>#REF!</v>
      </c>
      <c r="Y5" s="4" t="e">
        <f>+#REF!+#REF!+#REF!+#REF!</f>
        <v>#REF!</v>
      </c>
      <c r="Z5" s="4">
        <v>0</v>
      </c>
      <c r="AA5" s="41" t="e">
        <f t="shared" ref="AA5" si="9">+Z5/#REF!-1</f>
        <v>#REF!</v>
      </c>
      <c r="AB5" s="4" t="e">
        <f>+V5/Y5</f>
        <v>#REF!</v>
      </c>
      <c r="AC5" s="14" t="e">
        <f t="shared" ref="AC5" si="10">+AB5/#REF!-1</f>
        <v>#REF!</v>
      </c>
      <c r="AD5" s="4" t="e">
        <f>+#REF!+#REF!+#REF!+#REF!+#REF!+#REF!+#REF!</f>
        <v>#REF!</v>
      </c>
      <c r="AE5" s="32" t="e">
        <f>+S5/AD5</f>
        <v>#REF!</v>
      </c>
    </row>
    <row r="6" spans="2:31" x14ac:dyDescent="0.3">
      <c r="B6" s="9">
        <v>45353</v>
      </c>
      <c r="C6" s="4" t="e">
        <f t="shared" ref="C6" si="11">+#REF!+#REF!+#REF!+#REF!+#REF!+#REF!+#REF!</f>
        <v>#REF!</v>
      </c>
      <c r="D6" s="4" t="e">
        <f>+C6+D5</f>
        <v>#REF!</v>
      </c>
      <c r="E6" s="14" t="e">
        <f t="shared" ref="E6" si="12">+D6/#REF!-1</f>
        <v>#REF!</v>
      </c>
      <c r="F6" s="4" t="e">
        <f t="shared" ref="F6" si="13">+#REF!+#REF!+#REF!+#REF!+#REF!+#REF!+#REF!</f>
        <v>#REF!</v>
      </c>
      <c r="G6" s="4" t="e">
        <f>+F6+G5</f>
        <v>#REF!</v>
      </c>
      <c r="H6" s="41" t="e">
        <f t="shared" ref="H6" si="14">+G6/#REF!-1</f>
        <v>#REF!</v>
      </c>
      <c r="I6" s="4" t="e">
        <f t="shared" ref="I6" si="15">+#REF!+#REF!+#REF!+#REF!+#REF!+#REF!+#REF!</f>
        <v>#REF!</v>
      </c>
      <c r="J6" s="4" t="e">
        <f>+J5+I6</f>
        <v>#REF!</v>
      </c>
      <c r="K6" s="41" t="e">
        <f t="shared" ref="K6" si="16">+J6/#REF!-1</f>
        <v>#REF!</v>
      </c>
      <c r="L6" s="4" t="e">
        <f t="shared" ref="L6:L35" si="17">+F6/I6</f>
        <v>#REF!</v>
      </c>
      <c r="M6" s="14" t="e">
        <f t="shared" ref="M6" si="18">+L6/#REF!-1</f>
        <v>#REF!</v>
      </c>
      <c r="N6" s="4" t="e">
        <f t="shared" ref="N6" si="19">+#REF!+#REF!+#REF!+#REF!+#REF!+#REF!+#REF!</f>
        <v>#REF!</v>
      </c>
      <c r="O6" s="32" t="e">
        <f t="shared" ref="O6:O35" si="20">+C6/N6</f>
        <v>#REF!</v>
      </c>
      <c r="R6" s="9">
        <v>45353</v>
      </c>
      <c r="S6" s="4" t="e">
        <f t="shared" ref="S6" si="21">+#REF!+#REF!+#REF!+#REF!</f>
        <v>#REF!</v>
      </c>
      <c r="T6" s="4" t="e">
        <f>+S6+T5</f>
        <v>#REF!</v>
      </c>
      <c r="U6" s="14" t="e">
        <f t="shared" ref="U6" si="22">+T6/#REF!-1</f>
        <v>#REF!</v>
      </c>
      <c r="V6" s="4" t="e">
        <f t="shared" ref="V6" si="23">+#REF!+#REF!+#REF!+#REF!</f>
        <v>#REF!</v>
      </c>
      <c r="W6" s="4" t="e">
        <f>+V6+W5</f>
        <v>#REF!</v>
      </c>
      <c r="X6" s="41" t="e">
        <f t="shared" ref="X6" si="24">+W6/#REF!-1</f>
        <v>#REF!</v>
      </c>
      <c r="Y6" s="4" t="e">
        <f t="shared" ref="Y6" si="25">+#REF!+#REF!+#REF!+#REF!</f>
        <v>#REF!</v>
      </c>
      <c r="Z6" s="4" t="e">
        <f>+Z5+Y6</f>
        <v>#REF!</v>
      </c>
      <c r="AA6" s="41" t="e">
        <f t="shared" ref="AA6" si="26">+Z6/#REF!-1</f>
        <v>#REF!</v>
      </c>
      <c r="AB6" s="4" t="e">
        <f t="shared" ref="AB6:AB35" si="27">+V6/Y6</f>
        <v>#REF!</v>
      </c>
      <c r="AC6" s="14" t="e">
        <f t="shared" ref="AC6" si="28">+AB6/#REF!-1</f>
        <v>#REF!</v>
      </c>
      <c r="AD6" s="4" t="e">
        <f t="shared" ref="AD6" si="29">+#REF!+#REF!+#REF!+#REF!+#REF!+#REF!+#REF!</f>
        <v>#REF!</v>
      </c>
      <c r="AE6" s="32" t="e">
        <f t="shared" ref="AE6:AE35" si="30">+S6/AD6</f>
        <v>#REF!</v>
      </c>
    </row>
    <row r="7" spans="2:31" x14ac:dyDescent="0.3">
      <c r="B7" s="9">
        <v>45354</v>
      </c>
      <c r="C7" s="4" t="e">
        <f t="shared" ref="C7" si="31">+#REF!+#REF!+#REF!+#REF!+#REF!+#REF!+#REF!</f>
        <v>#REF!</v>
      </c>
      <c r="D7" s="4" t="e">
        <f t="shared" ref="D7:D35" si="32">+C7+D6</f>
        <v>#REF!</v>
      </c>
      <c r="E7" s="14" t="e">
        <f t="shared" ref="E7" si="33">+D7/#REF!-1</f>
        <v>#REF!</v>
      </c>
      <c r="F7" s="4" t="e">
        <f t="shared" ref="F7" si="34">+#REF!+#REF!+#REF!+#REF!+#REF!+#REF!+#REF!</f>
        <v>#REF!</v>
      </c>
      <c r="G7" s="4" t="e">
        <f t="shared" ref="G7:G35" si="35">+F7+G6</f>
        <v>#REF!</v>
      </c>
      <c r="H7" s="41" t="e">
        <f t="shared" ref="H7" si="36">+G7/#REF!-1</f>
        <v>#REF!</v>
      </c>
      <c r="I7" s="4" t="e">
        <f t="shared" ref="I7" si="37">+#REF!+#REF!+#REF!+#REF!+#REF!+#REF!+#REF!</f>
        <v>#REF!</v>
      </c>
      <c r="J7" s="4" t="e">
        <f t="shared" ref="J7:J35" si="38">+J6+I7</f>
        <v>#REF!</v>
      </c>
      <c r="K7" s="41" t="e">
        <f t="shared" ref="K7" si="39">+J7/#REF!-1</f>
        <v>#REF!</v>
      </c>
      <c r="L7" s="4" t="e">
        <f t="shared" si="17"/>
        <v>#REF!</v>
      </c>
      <c r="M7" s="14" t="e">
        <f t="shared" ref="M7" si="40">+L7/#REF!-1</f>
        <v>#REF!</v>
      </c>
      <c r="N7" s="4" t="e">
        <f t="shared" ref="N7" si="41">+#REF!+#REF!+#REF!+#REF!+#REF!+#REF!+#REF!</f>
        <v>#REF!</v>
      </c>
      <c r="O7" s="32" t="e">
        <f t="shared" si="20"/>
        <v>#REF!</v>
      </c>
      <c r="R7" s="9">
        <v>45354</v>
      </c>
      <c r="S7" s="4" t="e">
        <f t="shared" ref="S7" si="42">+#REF!+#REF!+#REF!+#REF!</f>
        <v>#REF!</v>
      </c>
      <c r="T7" s="4" t="e">
        <f t="shared" ref="T7:T35" si="43">+S7+T6</f>
        <v>#REF!</v>
      </c>
      <c r="U7" s="14" t="e">
        <f t="shared" ref="U7" si="44">+T7/#REF!-1</f>
        <v>#REF!</v>
      </c>
      <c r="V7" s="4" t="e">
        <f t="shared" ref="V7" si="45">+#REF!+#REF!+#REF!+#REF!</f>
        <v>#REF!</v>
      </c>
      <c r="W7" s="4" t="e">
        <f t="shared" ref="W7:W35" si="46">+V7+W6</f>
        <v>#REF!</v>
      </c>
      <c r="X7" s="41" t="e">
        <f t="shared" ref="X7" si="47">+W7/#REF!-1</f>
        <v>#REF!</v>
      </c>
      <c r="Y7" s="4" t="e">
        <f t="shared" ref="Y7" si="48">+#REF!+#REF!+#REF!+#REF!</f>
        <v>#REF!</v>
      </c>
      <c r="Z7" s="4" t="e">
        <f t="shared" ref="Z7:Z35" si="49">+Z6+Y7</f>
        <v>#REF!</v>
      </c>
      <c r="AA7" s="41" t="e">
        <f t="shared" ref="AA7" si="50">+Z7/#REF!-1</f>
        <v>#REF!</v>
      </c>
      <c r="AB7" s="4" t="e">
        <f t="shared" si="27"/>
        <v>#REF!</v>
      </c>
      <c r="AC7" s="14" t="e">
        <f t="shared" ref="AC7" si="51">+AB7/#REF!-1</f>
        <v>#REF!</v>
      </c>
      <c r="AD7" s="4" t="e">
        <f t="shared" ref="AD7" si="52">+#REF!+#REF!+#REF!+#REF!+#REF!+#REF!+#REF!</f>
        <v>#REF!</v>
      </c>
      <c r="AE7" s="32" t="e">
        <f t="shared" si="30"/>
        <v>#REF!</v>
      </c>
    </row>
    <row r="8" spans="2:31" x14ac:dyDescent="0.3">
      <c r="B8" s="9">
        <v>45355</v>
      </c>
      <c r="C8" s="4" t="e">
        <f t="shared" ref="C8" si="53">+#REF!+#REF!+#REF!+#REF!+#REF!+#REF!+#REF!</f>
        <v>#REF!</v>
      </c>
      <c r="D8" s="4" t="e">
        <f t="shared" si="32"/>
        <v>#REF!</v>
      </c>
      <c r="E8" s="14" t="e">
        <f t="shared" ref="E8" si="54">+D8/#REF!-1</f>
        <v>#REF!</v>
      </c>
      <c r="F8" s="4" t="e">
        <f t="shared" ref="F8" si="55">+#REF!+#REF!+#REF!+#REF!+#REF!+#REF!+#REF!</f>
        <v>#REF!</v>
      </c>
      <c r="G8" s="4" t="e">
        <f t="shared" si="35"/>
        <v>#REF!</v>
      </c>
      <c r="H8" s="41" t="e">
        <f t="shared" ref="H8" si="56">+G8/#REF!-1</f>
        <v>#REF!</v>
      </c>
      <c r="I8" s="4" t="e">
        <f t="shared" ref="I8" si="57">+#REF!+#REF!+#REF!+#REF!+#REF!+#REF!+#REF!</f>
        <v>#REF!</v>
      </c>
      <c r="J8" s="4" t="e">
        <f t="shared" si="38"/>
        <v>#REF!</v>
      </c>
      <c r="K8" s="41" t="e">
        <f t="shared" ref="K8" si="58">+J8/#REF!-1</f>
        <v>#REF!</v>
      </c>
      <c r="L8" s="4" t="e">
        <f t="shared" si="17"/>
        <v>#REF!</v>
      </c>
      <c r="M8" s="14" t="e">
        <f t="shared" ref="M8" si="59">+L8/#REF!-1</f>
        <v>#REF!</v>
      </c>
      <c r="N8" s="4" t="e">
        <f t="shared" ref="N8" si="60">+#REF!+#REF!+#REF!+#REF!+#REF!+#REF!+#REF!</f>
        <v>#REF!</v>
      </c>
      <c r="O8" s="32" t="e">
        <f t="shared" si="20"/>
        <v>#REF!</v>
      </c>
      <c r="R8" s="9">
        <v>45355</v>
      </c>
      <c r="S8" s="4" t="e">
        <f t="shared" ref="S8" si="61">+#REF!+#REF!+#REF!+#REF!</f>
        <v>#REF!</v>
      </c>
      <c r="T8" s="4" t="e">
        <f t="shared" si="43"/>
        <v>#REF!</v>
      </c>
      <c r="U8" s="14" t="e">
        <f t="shared" ref="U8" si="62">+T8/#REF!-1</f>
        <v>#REF!</v>
      </c>
      <c r="V8" s="4" t="e">
        <f t="shared" ref="V8" si="63">+#REF!+#REF!+#REF!+#REF!</f>
        <v>#REF!</v>
      </c>
      <c r="W8" s="4" t="e">
        <f t="shared" si="46"/>
        <v>#REF!</v>
      </c>
      <c r="X8" s="41" t="e">
        <f t="shared" ref="X8" si="64">+W8/#REF!-1</f>
        <v>#REF!</v>
      </c>
      <c r="Y8" s="4" t="e">
        <f t="shared" ref="Y8" si="65">+#REF!+#REF!+#REF!+#REF!</f>
        <v>#REF!</v>
      </c>
      <c r="Z8" s="4" t="e">
        <f t="shared" si="49"/>
        <v>#REF!</v>
      </c>
      <c r="AA8" s="41" t="e">
        <f t="shared" ref="AA8" si="66">+Z8/#REF!-1</f>
        <v>#REF!</v>
      </c>
      <c r="AB8" s="4" t="e">
        <f t="shared" si="27"/>
        <v>#REF!</v>
      </c>
      <c r="AC8" s="14" t="e">
        <f t="shared" ref="AC8" si="67">+AB8/#REF!-1</f>
        <v>#REF!</v>
      </c>
      <c r="AD8" s="4" t="e">
        <f t="shared" ref="AD8" si="68">+#REF!+#REF!+#REF!+#REF!+#REF!+#REF!+#REF!</f>
        <v>#REF!</v>
      </c>
      <c r="AE8" s="32" t="e">
        <f t="shared" si="30"/>
        <v>#REF!</v>
      </c>
    </row>
    <row r="9" spans="2:31" x14ac:dyDescent="0.3">
      <c r="B9" s="9">
        <v>45356</v>
      </c>
      <c r="C9" s="4" t="e">
        <f t="shared" ref="C9" si="69">+#REF!+#REF!+#REF!+#REF!+#REF!+#REF!+#REF!</f>
        <v>#REF!</v>
      </c>
      <c r="D9" s="4" t="e">
        <f t="shared" si="32"/>
        <v>#REF!</v>
      </c>
      <c r="E9" s="14" t="e">
        <f t="shared" ref="E9" si="70">+D9/#REF!-1</f>
        <v>#REF!</v>
      </c>
      <c r="F9" s="4" t="e">
        <f t="shared" ref="F9" si="71">+#REF!+#REF!+#REF!+#REF!+#REF!+#REF!+#REF!</f>
        <v>#REF!</v>
      </c>
      <c r="G9" s="4" t="e">
        <f t="shared" si="35"/>
        <v>#REF!</v>
      </c>
      <c r="H9" s="41" t="e">
        <f t="shared" ref="H9" si="72">+G9/#REF!-1</f>
        <v>#REF!</v>
      </c>
      <c r="I9" s="4" t="e">
        <f t="shared" ref="I9" si="73">+#REF!+#REF!+#REF!+#REF!+#REF!+#REF!+#REF!</f>
        <v>#REF!</v>
      </c>
      <c r="J9" s="4" t="e">
        <f t="shared" si="38"/>
        <v>#REF!</v>
      </c>
      <c r="K9" s="41" t="e">
        <f t="shared" ref="K9" si="74">+J9/#REF!-1</f>
        <v>#REF!</v>
      </c>
      <c r="L9" s="4" t="e">
        <f t="shared" si="17"/>
        <v>#REF!</v>
      </c>
      <c r="M9" s="14" t="e">
        <f t="shared" ref="M9" si="75">+L9/#REF!-1</f>
        <v>#REF!</v>
      </c>
      <c r="N9" s="4" t="e">
        <f t="shared" ref="N9" si="76">+#REF!+#REF!+#REF!+#REF!+#REF!+#REF!+#REF!</f>
        <v>#REF!</v>
      </c>
      <c r="O9" s="32" t="e">
        <f t="shared" si="20"/>
        <v>#REF!</v>
      </c>
      <c r="R9" s="9">
        <v>45356</v>
      </c>
      <c r="S9" s="4" t="e">
        <f t="shared" ref="S9" si="77">+#REF!+#REF!+#REF!+#REF!</f>
        <v>#REF!</v>
      </c>
      <c r="T9" s="4" t="e">
        <f t="shared" si="43"/>
        <v>#REF!</v>
      </c>
      <c r="U9" s="14" t="e">
        <f t="shared" ref="U9" si="78">+T9/#REF!-1</f>
        <v>#REF!</v>
      </c>
      <c r="V9" s="4" t="e">
        <f t="shared" ref="V9" si="79">+#REF!+#REF!+#REF!+#REF!</f>
        <v>#REF!</v>
      </c>
      <c r="W9" s="4" t="e">
        <f t="shared" si="46"/>
        <v>#REF!</v>
      </c>
      <c r="X9" s="41" t="e">
        <f t="shared" ref="X9" si="80">+W9/#REF!-1</f>
        <v>#REF!</v>
      </c>
      <c r="Y9" s="4" t="e">
        <f t="shared" ref="Y9" si="81">+#REF!+#REF!+#REF!+#REF!</f>
        <v>#REF!</v>
      </c>
      <c r="Z9" s="4" t="e">
        <f t="shared" si="49"/>
        <v>#REF!</v>
      </c>
      <c r="AA9" s="41" t="e">
        <f t="shared" ref="AA9" si="82">+Z9/#REF!-1</f>
        <v>#REF!</v>
      </c>
      <c r="AB9" s="4" t="e">
        <f t="shared" si="27"/>
        <v>#REF!</v>
      </c>
      <c r="AC9" s="14" t="e">
        <f t="shared" ref="AC9" si="83">+AB9/#REF!-1</f>
        <v>#REF!</v>
      </c>
      <c r="AD9" s="4" t="e">
        <f t="shared" ref="AD9" si="84">+#REF!+#REF!+#REF!+#REF!+#REF!+#REF!+#REF!</f>
        <v>#REF!</v>
      </c>
      <c r="AE9" s="32" t="e">
        <f t="shared" si="30"/>
        <v>#REF!</v>
      </c>
    </row>
    <row r="10" spans="2:31" x14ac:dyDescent="0.3">
      <c r="B10" s="9">
        <v>45357</v>
      </c>
      <c r="C10" s="4" t="e">
        <f t="shared" ref="C10" si="85">+#REF!+#REF!+#REF!+#REF!+#REF!+#REF!+#REF!</f>
        <v>#REF!</v>
      </c>
      <c r="D10" s="4" t="e">
        <f t="shared" si="32"/>
        <v>#REF!</v>
      </c>
      <c r="E10" s="14" t="e">
        <f t="shared" ref="E10" si="86">+D10/#REF!-1</f>
        <v>#REF!</v>
      </c>
      <c r="F10" s="4" t="e">
        <f t="shared" ref="F10" si="87">+#REF!+#REF!+#REF!+#REF!+#REF!+#REF!+#REF!</f>
        <v>#REF!</v>
      </c>
      <c r="G10" s="4" t="e">
        <f t="shared" si="35"/>
        <v>#REF!</v>
      </c>
      <c r="H10" s="41" t="e">
        <f t="shared" ref="H10" si="88">+G10/#REF!-1</f>
        <v>#REF!</v>
      </c>
      <c r="I10" s="4" t="e">
        <f t="shared" ref="I10" si="89">+#REF!+#REF!+#REF!+#REF!+#REF!+#REF!+#REF!</f>
        <v>#REF!</v>
      </c>
      <c r="J10" s="4" t="e">
        <f t="shared" si="38"/>
        <v>#REF!</v>
      </c>
      <c r="K10" s="41" t="e">
        <f t="shared" ref="K10" si="90">+J10/#REF!-1</f>
        <v>#REF!</v>
      </c>
      <c r="L10" s="4" t="e">
        <f t="shared" si="17"/>
        <v>#REF!</v>
      </c>
      <c r="M10" s="14" t="e">
        <f t="shared" ref="M10" si="91">+L10/#REF!-1</f>
        <v>#REF!</v>
      </c>
      <c r="N10" s="4" t="e">
        <f t="shared" ref="N10" si="92">+#REF!+#REF!+#REF!+#REF!+#REF!+#REF!+#REF!</f>
        <v>#REF!</v>
      </c>
      <c r="O10" s="32" t="e">
        <f t="shared" si="20"/>
        <v>#REF!</v>
      </c>
      <c r="R10" s="9">
        <v>45357</v>
      </c>
      <c r="S10" s="4" t="e">
        <f t="shared" ref="S10" si="93">+#REF!+#REF!+#REF!+#REF!</f>
        <v>#REF!</v>
      </c>
      <c r="T10" s="4" t="e">
        <f t="shared" si="43"/>
        <v>#REF!</v>
      </c>
      <c r="U10" s="14" t="e">
        <f t="shared" ref="U10" si="94">+T10/#REF!-1</f>
        <v>#REF!</v>
      </c>
      <c r="V10" s="4" t="e">
        <f t="shared" ref="V10" si="95">+#REF!+#REF!+#REF!+#REF!</f>
        <v>#REF!</v>
      </c>
      <c r="W10" s="4" t="e">
        <f t="shared" si="46"/>
        <v>#REF!</v>
      </c>
      <c r="X10" s="41" t="e">
        <f t="shared" ref="X10" si="96">+W10/#REF!-1</f>
        <v>#REF!</v>
      </c>
      <c r="Y10" s="4" t="e">
        <f t="shared" ref="Y10" si="97">+#REF!+#REF!+#REF!+#REF!</f>
        <v>#REF!</v>
      </c>
      <c r="Z10" s="4" t="e">
        <f t="shared" si="49"/>
        <v>#REF!</v>
      </c>
      <c r="AA10" s="41" t="e">
        <f t="shared" ref="AA10" si="98">+Z10/#REF!-1</f>
        <v>#REF!</v>
      </c>
      <c r="AB10" s="4" t="e">
        <f t="shared" si="27"/>
        <v>#REF!</v>
      </c>
      <c r="AC10" s="14" t="e">
        <f t="shared" ref="AC10" si="99">+AB10/#REF!-1</f>
        <v>#REF!</v>
      </c>
      <c r="AD10" s="4" t="e">
        <f t="shared" ref="AD10" si="100">+#REF!+#REF!+#REF!+#REF!+#REF!+#REF!+#REF!</f>
        <v>#REF!</v>
      </c>
      <c r="AE10" s="32" t="e">
        <f t="shared" si="30"/>
        <v>#REF!</v>
      </c>
    </row>
    <row r="11" spans="2:31" x14ac:dyDescent="0.3">
      <c r="B11" s="9">
        <v>45358</v>
      </c>
      <c r="C11" s="4" t="e">
        <f t="shared" ref="C11" si="101">+#REF!+#REF!+#REF!+#REF!+#REF!+#REF!+#REF!</f>
        <v>#REF!</v>
      </c>
      <c r="D11" s="4" t="e">
        <f t="shared" si="32"/>
        <v>#REF!</v>
      </c>
      <c r="E11" s="14" t="e">
        <f t="shared" ref="E11" si="102">+D11/#REF!-1</f>
        <v>#REF!</v>
      </c>
      <c r="F11" s="4" t="e">
        <f t="shared" ref="F11" si="103">+#REF!+#REF!+#REF!+#REF!+#REF!+#REF!+#REF!</f>
        <v>#REF!</v>
      </c>
      <c r="G11" s="4" t="e">
        <f t="shared" si="35"/>
        <v>#REF!</v>
      </c>
      <c r="H11" s="41" t="e">
        <f t="shared" ref="H11" si="104">+G11/#REF!-1</f>
        <v>#REF!</v>
      </c>
      <c r="I11" s="4" t="e">
        <f t="shared" ref="I11" si="105">+#REF!+#REF!+#REF!+#REF!+#REF!+#REF!+#REF!</f>
        <v>#REF!</v>
      </c>
      <c r="J11" s="4" t="e">
        <f t="shared" si="38"/>
        <v>#REF!</v>
      </c>
      <c r="K11" s="41" t="e">
        <f t="shared" ref="K11" si="106">+J11/#REF!-1</f>
        <v>#REF!</v>
      </c>
      <c r="L11" s="4" t="e">
        <f t="shared" si="17"/>
        <v>#REF!</v>
      </c>
      <c r="M11" s="14" t="e">
        <f t="shared" ref="M11" si="107">+L11/#REF!-1</f>
        <v>#REF!</v>
      </c>
      <c r="N11" s="4" t="e">
        <f t="shared" ref="N11" si="108">+#REF!+#REF!+#REF!+#REF!+#REF!+#REF!+#REF!</f>
        <v>#REF!</v>
      </c>
      <c r="O11" s="32" t="e">
        <f t="shared" si="20"/>
        <v>#REF!</v>
      </c>
      <c r="R11" s="9">
        <v>45358</v>
      </c>
      <c r="S11" s="4" t="e">
        <f t="shared" ref="S11" si="109">+#REF!+#REF!+#REF!+#REF!</f>
        <v>#REF!</v>
      </c>
      <c r="T11" s="4" t="e">
        <f t="shared" si="43"/>
        <v>#REF!</v>
      </c>
      <c r="U11" s="14" t="e">
        <f t="shared" ref="U11" si="110">+T11/#REF!-1</f>
        <v>#REF!</v>
      </c>
      <c r="V11" s="4" t="e">
        <f t="shared" ref="V11" si="111">+#REF!+#REF!+#REF!+#REF!</f>
        <v>#REF!</v>
      </c>
      <c r="W11" s="4" t="e">
        <f t="shared" si="46"/>
        <v>#REF!</v>
      </c>
      <c r="X11" s="41" t="e">
        <f t="shared" ref="X11" si="112">+W11/#REF!-1</f>
        <v>#REF!</v>
      </c>
      <c r="Y11" s="4" t="e">
        <f t="shared" ref="Y11" si="113">+#REF!+#REF!+#REF!+#REF!</f>
        <v>#REF!</v>
      </c>
      <c r="Z11" s="4" t="e">
        <f t="shared" si="49"/>
        <v>#REF!</v>
      </c>
      <c r="AA11" s="41" t="e">
        <f t="shared" ref="AA11" si="114">+Z11/#REF!-1</f>
        <v>#REF!</v>
      </c>
      <c r="AB11" s="4" t="e">
        <f t="shared" si="27"/>
        <v>#REF!</v>
      </c>
      <c r="AC11" s="14" t="e">
        <f t="shared" ref="AC11" si="115">+AB11/#REF!-1</f>
        <v>#REF!</v>
      </c>
      <c r="AD11" s="4" t="e">
        <f t="shared" ref="AD11" si="116">+#REF!+#REF!+#REF!+#REF!+#REF!+#REF!+#REF!</f>
        <v>#REF!</v>
      </c>
      <c r="AE11" s="32" t="e">
        <f t="shared" si="30"/>
        <v>#REF!</v>
      </c>
    </row>
    <row r="12" spans="2:31" x14ac:dyDescent="0.3">
      <c r="B12" s="9">
        <v>45359</v>
      </c>
      <c r="C12" s="4" t="e">
        <f t="shared" ref="C12" si="117">+#REF!+#REF!+#REF!+#REF!+#REF!+#REF!+#REF!</f>
        <v>#REF!</v>
      </c>
      <c r="D12" s="4" t="e">
        <f t="shared" si="32"/>
        <v>#REF!</v>
      </c>
      <c r="E12" s="14" t="e">
        <f t="shared" ref="E12" si="118">+D12/#REF!-1</f>
        <v>#REF!</v>
      </c>
      <c r="F12" s="4" t="e">
        <f t="shared" ref="F12" si="119">+#REF!+#REF!+#REF!+#REF!+#REF!+#REF!+#REF!</f>
        <v>#REF!</v>
      </c>
      <c r="G12" s="4" t="e">
        <f t="shared" si="35"/>
        <v>#REF!</v>
      </c>
      <c r="H12" s="41" t="e">
        <f t="shared" ref="H12" si="120">+G12/#REF!-1</f>
        <v>#REF!</v>
      </c>
      <c r="I12" s="4" t="e">
        <f t="shared" ref="I12" si="121">+#REF!+#REF!+#REF!+#REF!+#REF!+#REF!+#REF!</f>
        <v>#REF!</v>
      </c>
      <c r="J12" s="4" t="e">
        <f t="shared" si="38"/>
        <v>#REF!</v>
      </c>
      <c r="K12" s="41" t="e">
        <f t="shared" ref="K12" si="122">+J12/#REF!-1</f>
        <v>#REF!</v>
      </c>
      <c r="L12" s="4" t="e">
        <f t="shared" si="17"/>
        <v>#REF!</v>
      </c>
      <c r="M12" s="14" t="e">
        <f t="shared" ref="M12" si="123">+L12/#REF!-1</f>
        <v>#REF!</v>
      </c>
      <c r="N12" s="4" t="e">
        <f t="shared" ref="N12" si="124">+#REF!+#REF!+#REF!+#REF!+#REF!+#REF!+#REF!</f>
        <v>#REF!</v>
      </c>
      <c r="O12" s="32" t="e">
        <f t="shared" si="20"/>
        <v>#REF!</v>
      </c>
      <c r="R12" s="9">
        <v>45359</v>
      </c>
      <c r="S12" s="4" t="e">
        <f t="shared" ref="S12" si="125">+#REF!+#REF!+#REF!+#REF!</f>
        <v>#REF!</v>
      </c>
      <c r="T12" s="4" t="e">
        <f t="shared" si="43"/>
        <v>#REF!</v>
      </c>
      <c r="U12" s="14" t="e">
        <f t="shared" ref="U12" si="126">+T12/#REF!-1</f>
        <v>#REF!</v>
      </c>
      <c r="V12" s="4" t="e">
        <f t="shared" ref="V12" si="127">+#REF!+#REF!+#REF!+#REF!</f>
        <v>#REF!</v>
      </c>
      <c r="W12" s="4" t="e">
        <f t="shared" si="46"/>
        <v>#REF!</v>
      </c>
      <c r="X12" s="41" t="e">
        <f t="shared" ref="X12" si="128">+W12/#REF!-1</f>
        <v>#REF!</v>
      </c>
      <c r="Y12" s="4" t="e">
        <f t="shared" ref="Y12" si="129">+#REF!+#REF!+#REF!+#REF!</f>
        <v>#REF!</v>
      </c>
      <c r="Z12" s="4" t="e">
        <f t="shared" si="49"/>
        <v>#REF!</v>
      </c>
      <c r="AA12" s="41" t="e">
        <f t="shared" ref="AA12" si="130">+Z12/#REF!-1</f>
        <v>#REF!</v>
      </c>
      <c r="AB12" s="4" t="e">
        <f t="shared" si="27"/>
        <v>#REF!</v>
      </c>
      <c r="AC12" s="14" t="e">
        <f t="shared" ref="AC12" si="131">+AB12/#REF!-1</f>
        <v>#REF!</v>
      </c>
      <c r="AD12" s="4" t="e">
        <f t="shared" ref="AD12" si="132">+#REF!+#REF!+#REF!+#REF!+#REF!+#REF!+#REF!</f>
        <v>#REF!</v>
      </c>
      <c r="AE12" s="32" t="e">
        <f t="shared" si="30"/>
        <v>#REF!</v>
      </c>
    </row>
    <row r="13" spans="2:31" x14ac:dyDescent="0.3">
      <c r="B13" s="9">
        <v>45360</v>
      </c>
      <c r="C13" s="4" t="e">
        <f t="shared" ref="C13" si="133">+#REF!+#REF!+#REF!+#REF!+#REF!+#REF!+#REF!</f>
        <v>#REF!</v>
      </c>
      <c r="D13" s="4" t="e">
        <f t="shared" si="32"/>
        <v>#REF!</v>
      </c>
      <c r="E13" s="14" t="e">
        <f t="shared" ref="E13" si="134">+D13/#REF!-1</f>
        <v>#REF!</v>
      </c>
      <c r="F13" s="4" t="e">
        <f t="shared" ref="F13" si="135">+#REF!+#REF!+#REF!+#REF!+#REF!+#REF!+#REF!</f>
        <v>#REF!</v>
      </c>
      <c r="G13" s="4" t="e">
        <f t="shared" si="35"/>
        <v>#REF!</v>
      </c>
      <c r="H13" s="41" t="e">
        <f t="shared" ref="H13" si="136">+G13/#REF!-1</f>
        <v>#REF!</v>
      </c>
      <c r="I13" s="4" t="e">
        <f t="shared" ref="I13" si="137">+#REF!+#REF!+#REF!+#REF!+#REF!+#REF!+#REF!</f>
        <v>#REF!</v>
      </c>
      <c r="J13" s="4" t="e">
        <f t="shared" si="38"/>
        <v>#REF!</v>
      </c>
      <c r="K13" s="41" t="e">
        <f t="shared" ref="K13" si="138">+J13/#REF!-1</f>
        <v>#REF!</v>
      </c>
      <c r="L13" s="4" t="e">
        <f t="shared" si="17"/>
        <v>#REF!</v>
      </c>
      <c r="M13" s="14" t="e">
        <f t="shared" ref="M13" si="139">+L13/#REF!-1</f>
        <v>#REF!</v>
      </c>
      <c r="N13" s="4" t="e">
        <f t="shared" ref="N13" si="140">+#REF!+#REF!+#REF!+#REF!+#REF!+#REF!+#REF!</f>
        <v>#REF!</v>
      </c>
      <c r="O13" s="32" t="e">
        <f t="shared" si="20"/>
        <v>#REF!</v>
      </c>
      <c r="R13" s="9">
        <v>45360</v>
      </c>
      <c r="S13" s="4" t="e">
        <f t="shared" ref="S13" si="141">+#REF!+#REF!+#REF!+#REF!</f>
        <v>#REF!</v>
      </c>
      <c r="T13" s="4" t="e">
        <f t="shared" si="43"/>
        <v>#REF!</v>
      </c>
      <c r="U13" s="14" t="e">
        <f t="shared" ref="U13" si="142">+T13/#REF!-1</f>
        <v>#REF!</v>
      </c>
      <c r="V13" s="4" t="e">
        <f t="shared" ref="V13" si="143">+#REF!+#REF!+#REF!+#REF!</f>
        <v>#REF!</v>
      </c>
      <c r="W13" s="4" t="e">
        <f t="shared" si="46"/>
        <v>#REF!</v>
      </c>
      <c r="X13" s="41" t="e">
        <f t="shared" ref="X13" si="144">+W13/#REF!-1</f>
        <v>#REF!</v>
      </c>
      <c r="Y13" s="4" t="e">
        <f t="shared" ref="Y13" si="145">+#REF!+#REF!+#REF!+#REF!</f>
        <v>#REF!</v>
      </c>
      <c r="Z13" s="4" t="e">
        <f t="shared" si="49"/>
        <v>#REF!</v>
      </c>
      <c r="AA13" s="41" t="e">
        <f t="shared" ref="AA13" si="146">+Z13/#REF!-1</f>
        <v>#REF!</v>
      </c>
      <c r="AB13" s="4" t="e">
        <f t="shared" si="27"/>
        <v>#REF!</v>
      </c>
      <c r="AC13" s="14" t="e">
        <f t="shared" ref="AC13" si="147">+AB13/#REF!-1</f>
        <v>#REF!</v>
      </c>
      <c r="AD13" s="4" t="e">
        <f t="shared" ref="AD13" si="148">+#REF!+#REF!+#REF!+#REF!+#REF!+#REF!+#REF!</f>
        <v>#REF!</v>
      </c>
      <c r="AE13" s="32" t="e">
        <f t="shared" si="30"/>
        <v>#REF!</v>
      </c>
    </row>
    <row r="14" spans="2:31" x14ac:dyDescent="0.3">
      <c r="B14" s="9">
        <v>45361</v>
      </c>
      <c r="C14" s="4" t="e">
        <f t="shared" ref="C14" si="149">+#REF!+#REF!+#REF!+#REF!+#REF!+#REF!+#REF!</f>
        <v>#REF!</v>
      </c>
      <c r="D14" s="4" t="e">
        <f t="shared" si="32"/>
        <v>#REF!</v>
      </c>
      <c r="E14" s="14" t="e">
        <f t="shared" ref="E14" si="150">+D14/#REF!-1</f>
        <v>#REF!</v>
      </c>
      <c r="F14" s="4" t="e">
        <f t="shared" ref="F14" si="151">+#REF!+#REF!+#REF!+#REF!+#REF!+#REF!+#REF!</f>
        <v>#REF!</v>
      </c>
      <c r="G14" s="4" t="e">
        <f t="shared" si="35"/>
        <v>#REF!</v>
      </c>
      <c r="H14" s="41" t="e">
        <f t="shared" ref="H14" si="152">+G14/#REF!-1</f>
        <v>#REF!</v>
      </c>
      <c r="I14" s="4" t="e">
        <f t="shared" ref="I14" si="153">+#REF!+#REF!+#REF!+#REF!+#REF!+#REF!+#REF!</f>
        <v>#REF!</v>
      </c>
      <c r="J14" s="4" t="e">
        <f t="shared" si="38"/>
        <v>#REF!</v>
      </c>
      <c r="K14" s="41" t="e">
        <f t="shared" ref="K14" si="154">+J14/#REF!-1</f>
        <v>#REF!</v>
      </c>
      <c r="L14" s="4" t="e">
        <f t="shared" si="17"/>
        <v>#REF!</v>
      </c>
      <c r="M14" s="14" t="e">
        <f t="shared" ref="M14" si="155">+L14/#REF!-1</f>
        <v>#REF!</v>
      </c>
      <c r="N14" s="4" t="e">
        <f t="shared" ref="N14" si="156">+#REF!+#REF!+#REF!+#REF!+#REF!+#REF!+#REF!</f>
        <v>#REF!</v>
      </c>
      <c r="O14" s="32" t="e">
        <f t="shared" si="20"/>
        <v>#REF!</v>
      </c>
      <c r="R14" s="9">
        <v>45361</v>
      </c>
      <c r="S14" s="4" t="e">
        <f t="shared" ref="S14" si="157">+#REF!+#REF!+#REF!+#REF!</f>
        <v>#REF!</v>
      </c>
      <c r="T14" s="4" t="e">
        <f t="shared" si="43"/>
        <v>#REF!</v>
      </c>
      <c r="U14" s="14" t="e">
        <f t="shared" ref="U14" si="158">+T14/#REF!-1</f>
        <v>#REF!</v>
      </c>
      <c r="V14" s="4" t="e">
        <f t="shared" ref="V14" si="159">+#REF!+#REF!+#REF!+#REF!</f>
        <v>#REF!</v>
      </c>
      <c r="W14" s="4" t="e">
        <f t="shared" si="46"/>
        <v>#REF!</v>
      </c>
      <c r="X14" s="41" t="e">
        <f t="shared" ref="X14" si="160">+W14/#REF!-1</f>
        <v>#REF!</v>
      </c>
      <c r="Y14" s="4" t="e">
        <f t="shared" ref="Y14" si="161">+#REF!+#REF!+#REF!+#REF!</f>
        <v>#REF!</v>
      </c>
      <c r="Z14" s="4" t="e">
        <f t="shared" si="49"/>
        <v>#REF!</v>
      </c>
      <c r="AA14" s="41" t="e">
        <f t="shared" ref="AA14" si="162">+Z14/#REF!-1</f>
        <v>#REF!</v>
      </c>
      <c r="AB14" s="4" t="e">
        <f t="shared" si="27"/>
        <v>#REF!</v>
      </c>
      <c r="AC14" s="14" t="e">
        <f t="shared" ref="AC14" si="163">+AB14/#REF!-1</f>
        <v>#REF!</v>
      </c>
      <c r="AD14" s="4" t="e">
        <f t="shared" ref="AD14" si="164">+#REF!+#REF!+#REF!+#REF!+#REF!+#REF!+#REF!</f>
        <v>#REF!</v>
      </c>
      <c r="AE14" s="32" t="e">
        <f t="shared" si="30"/>
        <v>#REF!</v>
      </c>
    </row>
    <row r="15" spans="2:31" x14ac:dyDescent="0.3">
      <c r="B15" s="9">
        <v>45362</v>
      </c>
      <c r="C15" s="4" t="e">
        <f t="shared" ref="C15" si="165">+#REF!+#REF!+#REF!+#REF!+#REF!+#REF!+#REF!</f>
        <v>#REF!</v>
      </c>
      <c r="D15" s="4" t="e">
        <f t="shared" si="32"/>
        <v>#REF!</v>
      </c>
      <c r="E15" s="14" t="e">
        <f t="shared" ref="E15" si="166">+D15/#REF!-1</f>
        <v>#REF!</v>
      </c>
      <c r="F15" s="4" t="e">
        <f t="shared" ref="F15" si="167">+#REF!+#REF!+#REF!+#REF!+#REF!+#REF!+#REF!</f>
        <v>#REF!</v>
      </c>
      <c r="G15" s="4" t="e">
        <f t="shared" si="35"/>
        <v>#REF!</v>
      </c>
      <c r="H15" s="41" t="e">
        <f t="shared" ref="H15" si="168">+G15/#REF!-1</f>
        <v>#REF!</v>
      </c>
      <c r="I15" s="4" t="e">
        <f t="shared" ref="I15" si="169">+#REF!+#REF!+#REF!+#REF!+#REF!+#REF!+#REF!</f>
        <v>#REF!</v>
      </c>
      <c r="J15" s="4" t="e">
        <f t="shared" si="38"/>
        <v>#REF!</v>
      </c>
      <c r="K15" s="41" t="e">
        <f t="shared" ref="K15" si="170">+J15/#REF!-1</f>
        <v>#REF!</v>
      </c>
      <c r="L15" s="4" t="e">
        <f t="shared" si="17"/>
        <v>#REF!</v>
      </c>
      <c r="M15" s="14" t="e">
        <f t="shared" ref="M15" si="171">+L15/#REF!-1</f>
        <v>#REF!</v>
      </c>
      <c r="N15" s="4" t="e">
        <f t="shared" ref="N15" si="172">+#REF!+#REF!+#REF!+#REF!+#REF!+#REF!+#REF!</f>
        <v>#REF!</v>
      </c>
      <c r="O15" s="32" t="e">
        <f t="shared" si="20"/>
        <v>#REF!</v>
      </c>
      <c r="R15" s="9">
        <v>45362</v>
      </c>
      <c r="S15" s="4" t="e">
        <f t="shared" ref="S15" si="173">+#REF!+#REF!+#REF!+#REF!</f>
        <v>#REF!</v>
      </c>
      <c r="T15" s="4" t="e">
        <f t="shared" si="43"/>
        <v>#REF!</v>
      </c>
      <c r="U15" s="14" t="e">
        <f t="shared" ref="U15" si="174">+T15/#REF!-1</f>
        <v>#REF!</v>
      </c>
      <c r="V15" s="4" t="e">
        <f t="shared" ref="V15" si="175">+#REF!+#REF!+#REF!+#REF!</f>
        <v>#REF!</v>
      </c>
      <c r="W15" s="4" t="e">
        <f t="shared" si="46"/>
        <v>#REF!</v>
      </c>
      <c r="X15" s="41" t="e">
        <f t="shared" ref="X15" si="176">+W15/#REF!-1</f>
        <v>#REF!</v>
      </c>
      <c r="Y15" s="4" t="e">
        <f t="shared" ref="Y15" si="177">+#REF!+#REF!+#REF!+#REF!</f>
        <v>#REF!</v>
      </c>
      <c r="Z15" s="4" t="e">
        <f t="shared" si="49"/>
        <v>#REF!</v>
      </c>
      <c r="AA15" s="41" t="e">
        <f t="shared" ref="AA15" si="178">+Z15/#REF!-1</f>
        <v>#REF!</v>
      </c>
      <c r="AB15" s="4" t="e">
        <f t="shared" si="27"/>
        <v>#REF!</v>
      </c>
      <c r="AC15" s="14" t="e">
        <f t="shared" ref="AC15" si="179">+AB15/#REF!-1</f>
        <v>#REF!</v>
      </c>
      <c r="AD15" s="4" t="e">
        <f t="shared" ref="AD15" si="180">+#REF!+#REF!+#REF!+#REF!+#REF!+#REF!+#REF!</f>
        <v>#REF!</v>
      </c>
      <c r="AE15" s="32" t="e">
        <f t="shared" si="30"/>
        <v>#REF!</v>
      </c>
    </row>
    <row r="16" spans="2:31" x14ac:dyDescent="0.3">
      <c r="B16" s="9">
        <v>45363</v>
      </c>
      <c r="C16" s="4" t="e">
        <f t="shared" ref="C16" si="181">+#REF!+#REF!+#REF!+#REF!+#REF!+#REF!+#REF!</f>
        <v>#REF!</v>
      </c>
      <c r="D16" s="4" t="e">
        <f t="shared" si="32"/>
        <v>#REF!</v>
      </c>
      <c r="E16" s="14" t="e">
        <f t="shared" ref="E16" si="182">+D16/#REF!-1</f>
        <v>#REF!</v>
      </c>
      <c r="F16" s="4" t="e">
        <f t="shared" ref="F16" si="183">+#REF!+#REF!+#REF!+#REF!+#REF!+#REF!+#REF!</f>
        <v>#REF!</v>
      </c>
      <c r="G16" s="4" t="e">
        <f t="shared" si="35"/>
        <v>#REF!</v>
      </c>
      <c r="H16" s="41" t="e">
        <f t="shared" ref="H16" si="184">+G16/#REF!-1</f>
        <v>#REF!</v>
      </c>
      <c r="I16" s="4" t="e">
        <f t="shared" ref="I16" si="185">+#REF!+#REF!+#REF!+#REF!+#REF!+#REF!+#REF!</f>
        <v>#REF!</v>
      </c>
      <c r="J16" s="4" t="e">
        <f t="shared" si="38"/>
        <v>#REF!</v>
      </c>
      <c r="K16" s="41" t="e">
        <f t="shared" ref="K16" si="186">+J16/#REF!-1</f>
        <v>#REF!</v>
      </c>
      <c r="L16" s="4" t="e">
        <f t="shared" si="17"/>
        <v>#REF!</v>
      </c>
      <c r="M16" s="14" t="e">
        <f t="shared" ref="M16" si="187">+L16/#REF!-1</f>
        <v>#REF!</v>
      </c>
      <c r="N16" s="4" t="e">
        <f t="shared" ref="N16" si="188">+#REF!+#REF!+#REF!+#REF!+#REF!+#REF!+#REF!</f>
        <v>#REF!</v>
      </c>
      <c r="O16" s="32" t="e">
        <f t="shared" si="20"/>
        <v>#REF!</v>
      </c>
      <c r="R16" s="9">
        <v>45363</v>
      </c>
      <c r="S16" s="4" t="e">
        <f t="shared" ref="S16" si="189">+#REF!+#REF!+#REF!+#REF!</f>
        <v>#REF!</v>
      </c>
      <c r="T16" s="4" t="e">
        <f t="shared" si="43"/>
        <v>#REF!</v>
      </c>
      <c r="U16" s="14" t="e">
        <f t="shared" ref="U16" si="190">+T16/#REF!-1</f>
        <v>#REF!</v>
      </c>
      <c r="V16" s="4" t="e">
        <f t="shared" ref="V16" si="191">+#REF!+#REF!+#REF!+#REF!</f>
        <v>#REF!</v>
      </c>
      <c r="W16" s="4" t="e">
        <f t="shared" si="46"/>
        <v>#REF!</v>
      </c>
      <c r="X16" s="41" t="e">
        <f t="shared" ref="X16" si="192">+W16/#REF!-1</f>
        <v>#REF!</v>
      </c>
      <c r="Y16" s="4" t="e">
        <f t="shared" ref="Y16" si="193">+#REF!+#REF!+#REF!+#REF!</f>
        <v>#REF!</v>
      </c>
      <c r="Z16" s="4" t="e">
        <f t="shared" si="49"/>
        <v>#REF!</v>
      </c>
      <c r="AA16" s="41" t="e">
        <f t="shared" ref="AA16" si="194">+Z16/#REF!-1</f>
        <v>#REF!</v>
      </c>
      <c r="AB16" s="4" t="e">
        <f t="shared" si="27"/>
        <v>#REF!</v>
      </c>
      <c r="AC16" s="14" t="e">
        <f t="shared" ref="AC16" si="195">+AB16/#REF!-1</f>
        <v>#REF!</v>
      </c>
      <c r="AD16" s="4" t="e">
        <f t="shared" ref="AD16" si="196">+#REF!+#REF!+#REF!+#REF!+#REF!+#REF!+#REF!</f>
        <v>#REF!</v>
      </c>
      <c r="AE16" s="32" t="e">
        <f t="shared" si="30"/>
        <v>#REF!</v>
      </c>
    </row>
    <row r="17" spans="2:31" x14ac:dyDescent="0.3">
      <c r="B17" s="9">
        <v>45364</v>
      </c>
      <c r="C17" s="4" t="e">
        <f t="shared" ref="C17" si="197">+#REF!+#REF!+#REF!+#REF!+#REF!+#REF!+#REF!</f>
        <v>#REF!</v>
      </c>
      <c r="D17" s="4" t="e">
        <f t="shared" si="32"/>
        <v>#REF!</v>
      </c>
      <c r="E17" s="14" t="e">
        <f t="shared" ref="E17" si="198">+D17/#REF!-1</f>
        <v>#REF!</v>
      </c>
      <c r="F17" s="4" t="e">
        <f t="shared" ref="F17" si="199">+#REF!+#REF!+#REF!+#REF!+#REF!+#REF!+#REF!</f>
        <v>#REF!</v>
      </c>
      <c r="G17" s="4" t="e">
        <f t="shared" si="35"/>
        <v>#REF!</v>
      </c>
      <c r="H17" s="41" t="e">
        <f t="shared" ref="H17" si="200">+G17/#REF!-1</f>
        <v>#REF!</v>
      </c>
      <c r="I17" s="4" t="e">
        <f t="shared" ref="I17" si="201">+#REF!+#REF!+#REF!+#REF!+#REF!+#REF!+#REF!</f>
        <v>#REF!</v>
      </c>
      <c r="J17" s="4" t="e">
        <f t="shared" si="38"/>
        <v>#REF!</v>
      </c>
      <c r="K17" s="41" t="e">
        <f t="shared" ref="K17" si="202">+J17/#REF!-1</f>
        <v>#REF!</v>
      </c>
      <c r="L17" s="4" t="e">
        <f t="shared" si="17"/>
        <v>#REF!</v>
      </c>
      <c r="M17" s="14" t="e">
        <f t="shared" ref="M17" si="203">+L17/#REF!-1</f>
        <v>#REF!</v>
      </c>
      <c r="N17" s="4" t="e">
        <f t="shared" ref="N17" si="204">+#REF!+#REF!+#REF!+#REF!+#REF!+#REF!+#REF!</f>
        <v>#REF!</v>
      </c>
      <c r="O17" s="32" t="e">
        <f t="shared" si="20"/>
        <v>#REF!</v>
      </c>
      <c r="R17" s="9">
        <v>45364</v>
      </c>
      <c r="S17" s="4" t="e">
        <f t="shared" ref="S17" si="205">+#REF!+#REF!+#REF!+#REF!</f>
        <v>#REF!</v>
      </c>
      <c r="T17" s="4" t="e">
        <f t="shared" si="43"/>
        <v>#REF!</v>
      </c>
      <c r="U17" s="14" t="e">
        <f t="shared" ref="U17" si="206">+T17/#REF!-1</f>
        <v>#REF!</v>
      </c>
      <c r="V17" s="4" t="e">
        <f t="shared" ref="V17" si="207">+#REF!+#REF!+#REF!+#REF!</f>
        <v>#REF!</v>
      </c>
      <c r="W17" s="4" t="e">
        <f t="shared" si="46"/>
        <v>#REF!</v>
      </c>
      <c r="X17" s="41" t="e">
        <f t="shared" ref="X17" si="208">+W17/#REF!-1</f>
        <v>#REF!</v>
      </c>
      <c r="Y17" s="4" t="e">
        <f t="shared" ref="Y17" si="209">+#REF!+#REF!+#REF!+#REF!</f>
        <v>#REF!</v>
      </c>
      <c r="Z17" s="4" t="e">
        <f t="shared" si="49"/>
        <v>#REF!</v>
      </c>
      <c r="AA17" s="41" t="e">
        <f t="shared" ref="AA17" si="210">+Z17/#REF!-1</f>
        <v>#REF!</v>
      </c>
      <c r="AB17" s="4" t="e">
        <f t="shared" si="27"/>
        <v>#REF!</v>
      </c>
      <c r="AC17" s="14" t="e">
        <f t="shared" ref="AC17" si="211">+AB17/#REF!-1</f>
        <v>#REF!</v>
      </c>
      <c r="AD17" s="4" t="e">
        <f t="shared" ref="AD17" si="212">+#REF!+#REF!+#REF!+#REF!+#REF!+#REF!+#REF!</f>
        <v>#REF!</v>
      </c>
      <c r="AE17" s="32" t="e">
        <f t="shared" si="30"/>
        <v>#REF!</v>
      </c>
    </row>
    <row r="18" spans="2:31" x14ac:dyDescent="0.3">
      <c r="B18" s="9">
        <v>45365</v>
      </c>
      <c r="C18" s="4" t="e">
        <f t="shared" ref="C18" si="213">+#REF!+#REF!+#REF!+#REF!+#REF!+#REF!+#REF!</f>
        <v>#REF!</v>
      </c>
      <c r="D18" s="4" t="e">
        <f t="shared" si="32"/>
        <v>#REF!</v>
      </c>
      <c r="E18" s="14" t="e">
        <f t="shared" ref="E18" si="214">+D18/#REF!-1</f>
        <v>#REF!</v>
      </c>
      <c r="F18" s="4" t="e">
        <f t="shared" ref="F18" si="215">+#REF!+#REF!+#REF!+#REF!+#REF!+#REF!+#REF!</f>
        <v>#REF!</v>
      </c>
      <c r="G18" s="4" t="e">
        <f t="shared" si="35"/>
        <v>#REF!</v>
      </c>
      <c r="H18" s="41" t="e">
        <f t="shared" ref="H18" si="216">+G18/#REF!-1</f>
        <v>#REF!</v>
      </c>
      <c r="I18" s="4" t="e">
        <f t="shared" ref="I18" si="217">+#REF!+#REF!+#REF!+#REF!+#REF!+#REF!+#REF!</f>
        <v>#REF!</v>
      </c>
      <c r="J18" s="4" t="e">
        <f t="shared" si="38"/>
        <v>#REF!</v>
      </c>
      <c r="K18" s="41" t="e">
        <f t="shared" ref="K18" si="218">+J18/#REF!-1</f>
        <v>#REF!</v>
      </c>
      <c r="L18" s="4" t="e">
        <f t="shared" si="17"/>
        <v>#REF!</v>
      </c>
      <c r="M18" s="14" t="e">
        <f t="shared" ref="M18" si="219">+L18/#REF!-1</f>
        <v>#REF!</v>
      </c>
      <c r="N18" s="4" t="e">
        <f t="shared" ref="N18" si="220">+#REF!+#REF!+#REF!+#REF!+#REF!+#REF!+#REF!</f>
        <v>#REF!</v>
      </c>
      <c r="O18" s="32" t="e">
        <f t="shared" si="20"/>
        <v>#REF!</v>
      </c>
      <c r="R18" s="9">
        <v>45365</v>
      </c>
      <c r="S18" s="4" t="e">
        <f t="shared" ref="S18" si="221">+#REF!+#REF!+#REF!+#REF!</f>
        <v>#REF!</v>
      </c>
      <c r="T18" s="4" t="e">
        <f t="shared" si="43"/>
        <v>#REF!</v>
      </c>
      <c r="U18" s="14" t="e">
        <f t="shared" ref="U18" si="222">+T18/#REF!-1</f>
        <v>#REF!</v>
      </c>
      <c r="V18" s="4" t="e">
        <f t="shared" ref="V18" si="223">+#REF!+#REF!+#REF!+#REF!</f>
        <v>#REF!</v>
      </c>
      <c r="W18" s="4" t="e">
        <f t="shared" si="46"/>
        <v>#REF!</v>
      </c>
      <c r="X18" s="41" t="e">
        <f t="shared" ref="X18" si="224">+W18/#REF!-1</f>
        <v>#REF!</v>
      </c>
      <c r="Y18" s="4" t="e">
        <f t="shared" ref="Y18" si="225">+#REF!+#REF!+#REF!+#REF!</f>
        <v>#REF!</v>
      </c>
      <c r="Z18" s="4" t="e">
        <f t="shared" si="49"/>
        <v>#REF!</v>
      </c>
      <c r="AA18" s="41" t="e">
        <f t="shared" ref="AA18" si="226">+Z18/#REF!-1</f>
        <v>#REF!</v>
      </c>
      <c r="AB18" s="4" t="e">
        <f t="shared" si="27"/>
        <v>#REF!</v>
      </c>
      <c r="AC18" s="14" t="e">
        <f t="shared" ref="AC18" si="227">+AB18/#REF!-1</f>
        <v>#REF!</v>
      </c>
      <c r="AD18" s="4" t="e">
        <f t="shared" ref="AD18" si="228">+#REF!+#REF!+#REF!+#REF!+#REF!+#REF!+#REF!</f>
        <v>#REF!</v>
      </c>
      <c r="AE18" s="32" t="e">
        <f t="shared" si="30"/>
        <v>#REF!</v>
      </c>
    </row>
    <row r="19" spans="2:31" x14ac:dyDescent="0.3">
      <c r="B19" s="9">
        <v>45366</v>
      </c>
      <c r="C19" s="4" t="e">
        <f t="shared" ref="C19" si="229">+#REF!+#REF!+#REF!+#REF!+#REF!+#REF!+#REF!</f>
        <v>#REF!</v>
      </c>
      <c r="D19" s="4" t="e">
        <f t="shared" si="32"/>
        <v>#REF!</v>
      </c>
      <c r="E19" s="14" t="e">
        <f t="shared" ref="E19" si="230">+D19/#REF!-1</f>
        <v>#REF!</v>
      </c>
      <c r="F19" s="4" t="e">
        <f t="shared" ref="F19" si="231">+#REF!+#REF!+#REF!+#REF!+#REF!+#REF!+#REF!</f>
        <v>#REF!</v>
      </c>
      <c r="G19" s="4" t="e">
        <f t="shared" si="35"/>
        <v>#REF!</v>
      </c>
      <c r="H19" s="41" t="e">
        <f t="shared" ref="H19" si="232">+G19/#REF!-1</f>
        <v>#REF!</v>
      </c>
      <c r="I19" s="4" t="e">
        <f t="shared" ref="I19" si="233">+#REF!+#REF!+#REF!+#REF!+#REF!+#REF!+#REF!</f>
        <v>#REF!</v>
      </c>
      <c r="J19" s="4" t="e">
        <f t="shared" si="38"/>
        <v>#REF!</v>
      </c>
      <c r="K19" s="41" t="e">
        <f t="shared" ref="K19" si="234">+J19/#REF!-1</f>
        <v>#REF!</v>
      </c>
      <c r="L19" s="4" t="e">
        <f t="shared" si="17"/>
        <v>#REF!</v>
      </c>
      <c r="M19" s="14" t="e">
        <f t="shared" ref="M19" si="235">+L19/#REF!-1</f>
        <v>#REF!</v>
      </c>
      <c r="N19" s="4" t="e">
        <f t="shared" ref="N19" si="236">+#REF!+#REF!+#REF!+#REF!+#REF!+#REF!+#REF!</f>
        <v>#REF!</v>
      </c>
      <c r="O19" s="32" t="e">
        <f t="shared" si="20"/>
        <v>#REF!</v>
      </c>
      <c r="R19" s="9">
        <v>45366</v>
      </c>
      <c r="S19" s="4" t="e">
        <f t="shared" ref="S19" si="237">+#REF!+#REF!+#REF!+#REF!</f>
        <v>#REF!</v>
      </c>
      <c r="T19" s="4" t="e">
        <f t="shared" si="43"/>
        <v>#REF!</v>
      </c>
      <c r="U19" s="14" t="e">
        <f t="shared" ref="U19" si="238">+T19/#REF!-1</f>
        <v>#REF!</v>
      </c>
      <c r="V19" s="4" t="e">
        <f t="shared" ref="V19" si="239">+#REF!+#REF!+#REF!+#REF!</f>
        <v>#REF!</v>
      </c>
      <c r="W19" s="4" t="e">
        <f t="shared" si="46"/>
        <v>#REF!</v>
      </c>
      <c r="X19" s="41" t="e">
        <f t="shared" ref="X19" si="240">+W19/#REF!-1</f>
        <v>#REF!</v>
      </c>
      <c r="Y19" s="4" t="e">
        <f t="shared" ref="Y19" si="241">+#REF!+#REF!+#REF!+#REF!</f>
        <v>#REF!</v>
      </c>
      <c r="Z19" s="4" t="e">
        <f t="shared" si="49"/>
        <v>#REF!</v>
      </c>
      <c r="AA19" s="41" t="e">
        <f t="shared" ref="AA19" si="242">+Z19/#REF!-1</f>
        <v>#REF!</v>
      </c>
      <c r="AB19" s="4" t="e">
        <f t="shared" si="27"/>
        <v>#REF!</v>
      </c>
      <c r="AC19" s="14" t="e">
        <f t="shared" ref="AC19" si="243">+AB19/#REF!-1</f>
        <v>#REF!</v>
      </c>
      <c r="AD19" s="4" t="e">
        <f t="shared" ref="AD19" si="244">+#REF!+#REF!+#REF!+#REF!+#REF!+#REF!+#REF!</f>
        <v>#REF!</v>
      </c>
      <c r="AE19" s="32" t="e">
        <f t="shared" si="30"/>
        <v>#REF!</v>
      </c>
    </row>
    <row r="20" spans="2:31" x14ac:dyDescent="0.3">
      <c r="B20" s="9">
        <v>45367</v>
      </c>
      <c r="C20" s="4" t="e">
        <f t="shared" ref="C20" si="245">+#REF!+#REF!+#REF!+#REF!+#REF!+#REF!+#REF!</f>
        <v>#REF!</v>
      </c>
      <c r="D20" s="4" t="e">
        <f t="shared" si="32"/>
        <v>#REF!</v>
      </c>
      <c r="E20" s="14" t="e">
        <f t="shared" ref="E20" si="246">+D20/#REF!-1</f>
        <v>#REF!</v>
      </c>
      <c r="F20" s="4" t="e">
        <f t="shared" ref="F20" si="247">+#REF!+#REF!+#REF!+#REF!+#REF!+#REF!+#REF!</f>
        <v>#REF!</v>
      </c>
      <c r="G20" s="4" t="e">
        <f t="shared" si="35"/>
        <v>#REF!</v>
      </c>
      <c r="H20" s="41" t="e">
        <f t="shared" ref="H20" si="248">+G20/#REF!-1</f>
        <v>#REF!</v>
      </c>
      <c r="I20" s="4" t="e">
        <f t="shared" ref="I20" si="249">+#REF!+#REF!+#REF!+#REF!+#REF!+#REF!+#REF!</f>
        <v>#REF!</v>
      </c>
      <c r="J20" s="4" t="e">
        <f t="shared" si="38"/>
        <v>#REF!</v>
      </c>
      <c r="K20" s="41" t="e">
        <f t="shared" ref="K20" si="250">+J20/#REF!-1</f>
        <v>#REF!</v>
      </c>
      <c r="L20" s="4" t="e">
        <f t="shared" si="17"/>
        <v>#REF!</v>
      </c>
      <c r="M20" s="14" t="e">
        <f t="shared" ref="M20" si="251">+L20/#REF!-1</f>
        <v>#REF!</v>
      </c>
      <c r="N20" s="4" t="e">
        <f t="shared" ref="N20" si="252">+#REF!+#REF!+#REF!+#REF!+#REF!+#REF!+#REF!</f>
        <v>#REF!</v>
      </c>
      <c r="O20" s="32" t="e">
        <f t="shared" si="20"/>
        <v>#REF!</v>
      </c>
      <c r="R20" s="9">
        <v>45367</v>
      </c>
      <c r="S20" s="4" t="e">
        <f t="shared" ref="S20" si="253">+#REF!+#REF!+#REF!+#REF!</f>
        <v>#REF!</v>
      </c>
      <c r="T20" s="4" t="e">
        <f t="shared" si="43"/>
        <v>#REF!</v>
      </c>
      <c r="U20" s="14" t="e">
        <f t="shared" ref="U20" si="254">+T20/#REF!-1</f>
        <v>#REF!</v>
      </c>
      <c r="V20" s="4" t="e">
        <f t="shared" ref="V20" si="255">+#REF!+#REF!+#REF!+#REF!</f>
        <v>#REF!</v>
      </c>
      <c r="W20" s="4" t="e">
        <f t="shared" si="46"/>
        <v>#REF!</v>
      </c>
      <c r="X20" s="41" t="e">
        <f t="shared" ref="X20" si="256">+W20/#REF!-1</f>
        <v>#REF!</v>
      </c>
      <c r="Y20" s="4" t="e">
        <f t="shared" ref="Y20" si="257">+#REF!+#REF!+#REF!+#REF!</f>
        <v>#REF!</v>
      </c>
      <c r="Z20" s="4" t="e">
        <f t="shared" si="49"/>
        <v>#REF!</v>
      </c>
      <c r="AA20" s="41" t="e">
        <f t="shared" ref="AA20" si="258">+Z20/#REF!-1</f>
        <v>#REF!</v>
      </c>
      <c r="AB20" s="4" t="e">
        <f t="shared" si="27"/>
        <v>#REF!</v>
      </c>
      <c r="AC20" s="14" t="e">
        <f t="shared" ref="AC20" si="259">+AB20/#REF!-1</f>
        <v>#REF!</v>
      </c>
      <c r="AD20" s="4" t="e">
        <f t="shared" ref="AD20" si="260">+#REF!+#REF!+#REF!+#REF!+#REF!+#REF!+#REF!</f>
        <v>#REF!</v>
      </c>
      <c r="AE20" s="32" t="e">
        <f t="shared" si="30"/>
        <v>#REF!</v>
      </c>
    </row>
    <row r="21" spans="2:31" x14ac:dyDescent="0.3">
      <c r="B21" s="9">
        <v>45368</v>
      </c>
      <c r="C21" s="4" t="e">
        <f t="shared" ref="C21" si="261">+#REF!+#REF!+#REF!+#REF!+#REF!+#REF!+#REF!</f>
        <v>#REF!</v>
      </c>
      <c r="D21" s="4" t="e">
        <f t="shared" si="32"/>
        <v>#REF!</v>
      </c>
      <c r="E21" s="14" t="e">
        <f t="shared" ref="E21" si="262">+D21/#REF!-1</f>
        <v>#REF!</v>
      </c>
      <c r="F21" s="4" t="e">
        <f t="shared" ref="F21" si="263">+#REF!+#REF!+#REF!+#REF!+#REF!+#REF!+#REF!</f>
        <v>#REF!</v>
      </c>
      <c r="G21" s="4" t="e">
        <f t="shared" si="35"/>
        <v>#REF!</v>
      </c>
      <c r="H21" s="41" t="e">
        <f t="shared" ref="H21" si="264">+G21/#REF!-1</f>
        <v>#REF!</v>
      </c>
      <c r="I21" s="4" t="e">
        <f t="shared" ref="I21" si="265">+#REF!+#REF!+#REF!+#REF!+#REF!+#REF!+#REF!</f>
        <v>#REF!</v>
      </c>
      <c r="J21" s="4" t="e">
        <f t="shared" si="38"/>
        <v>#REF!</v>
      </c>
      <c r="K21" s="41" t="e">
        <f t="shared" ref="K21" si="266">+J21/#REF!-1</f>
        <v>#REF!</v>
      </c>
      <c r="L21" s="4" t="e">
        <f t="shared" si="17"/>
        <v>#REF!</v>
      </c>
      <c r="M21" s="14" t="e">
        <f t="shared" ref="M21" si="267">+L21/#REF!-1</f>
        <v>#REF!</v>
      </c>
      <c r="N21" s="4" t="e">
        <f t="shared" ref="N21" si="268">+#REF!+#REF!+#REF!+#REF!+#REF!+#REF!+#REF!</f>
        <v>#REF!</v>
      </c>
      <c r="O21" s="32" t="e">
        <f t="shared" si="20"/>
        <v>#REF!</v>
      </c>
      <c r="R21" s="9">
        <v>45368</v>
      </c>
      <c r="S21" s="4" t="e">
        <f t="shared" ref="S21" si="269">+#REF!+#REF!+#REF!+#REF!</f>
        <v>#REF!</v>
      </c>
      <c r="T21" s="4" t="e">
        <f t="shared" si="43"/>
        <v>#REF!</v>
      </c>
      <c r="U21" s="14" t="e">
        <f t="shared" ref="U21" si="270">+T21/#REF!-1</f>
        <v>#REF!</v>
      </c>
      <c r="V21" s="4" t="e">
        <f t="shared" ref="V21" si="271">+#REF!+#REF!+#REF!+#REF!</f>
        <v>#REF!</v>
      </c>
      <c r="W21" s="4" t="e">
        <f t="shared" si="46"/>
        <v>#REF!</v>
      </c>
      <c r="X21" s="41" t="e">
        <f t="shared" ref="X21" si="272">+W21/#REF!-1</f>
        <v>#REF!</v>
      </c>
      <c r="Y21" s="4" t="e">
        <f t="shared" ref="Y21" si="273">+#REF!+#REF!+#REF!+#REF!</f>
        <v>#REF!</v>
      </c>
      <c r="Z21" s="4" t="e">
        <f t="shared" si="49"/>
        <v>#REF!</v>
      </c>
      <c r="AA21" s="41" t="e">
        <f t="shared" ref="AA21" si="274">+Z21/#REF!-1</f>
        <v>#REF!</v>
      </c>
      <c r="AB21" s="4" t="e">
        <f t="shared" si="27"/>
        <v>#REF!</v>
      </c>
      <c r="AC21" s="14" t="e">
        <f t="shared" ref="AC21" si="275">+AB21/#REF!-1</f>
        <v>#REF!</v>
      </c>
      <c r="AD21" s="4" t="e">
        <f t="shared" ref="AD21" si="276">+#REF!+#REF!+#REF!+#REF!+#REF!+#REF!+#REF!</f>
        <v>#REF!</v>
      </c>
      <c r="AE21" s="32" t="e">
        <f t="shared" si="30"/>
        <v>#REF!</v>
      </c>
    </row>
    <row r="22" spans="2:31" x14ac:dyDescent="0.3">
      <c r="B22" s="9">
        <v>45369</v>
      </c>
      <c r="C22" s="4" t="e">
        <f t="shared" ref="C22" si="277">+#REF!+#REF!+#REF!+#REF!+#REF!+#REF!+#REF!</f>
        <v>#REF!</v>
      </c>
      <c r="D22" s="4" t="e">
        <f t="shared" si="32"/>
        <v>#REF!</v>
      </c>
      <c r="E22" s="14" t="e">
        <f t="shared" ref="E22" si="278">+D22/#REF!-1</f>
        <v>#REF!</v>
      </c>
      <c r="F22" s="4" t="e">
        <f t="shared" ref="F22" si="279">+#REF!+#REF!+#REF!+#REF!+#REF!+#REF!+#REF!</f>
        <v>#REF!</v>
      </c>
      <c r="G22" s="4" t="e">
        <f t="shared" si="35"/>
        <v>#REF!</v>
      </c>
      <c r="H22" s="41" t="e">
        <f t="shared" ref="H22" si="280">+G22/#REF!-1</f>
        <v>#REF!</v>
      </c>
      <c r="I22" s="4" t="e">
        <f t="shared" ref="I22" si="281">+#REF!+#REF!+#REF!+#REF!+#REF!+#REF!+#REF!</f>
        <v>#REF!</v>
      </c>
      <c r="J22" s="4" t="e">
        <f t="shared" si="38"/>
        <v>#REF!</v>
      </c>
      <c r="K22" s="41" t="e">
        <f t="shared" ref="K22" si="282">+J22/#REF!-1</f>
        <v>#REF!</v>
      </c>
      <c r="L22" s="4" t="e">
        <f t="shared" si="17"/>
        <v>#REF!</v>
      </c>
      <c r="M22" s="14" t="e">
        <f t="shared" ref="M22" si="283">+L22/#REF!-1</f>
        <v>#REF!</v>
      </c>
      <c r="N22" s="4" t="e">
        <f t="shared" ref="N22" si="284">+#REF!+#REF!+#REF!+#REF!+#REF!+#REF!+#REF!</f>
        <v>#REF!</v>
      </c>
      <c r="O22" s="32" t="e">
        <f t="shared" si="20"/>
        <v>#REF!</v>
      </c>
      <c r="R22" s="9">
        <v>45369</v>
      </c>
      <c r="S22" s="4" t="e">
        <f t="shared" ref="S22" si="285">+#REF!+#REF!+#REF!+#REF!</f>
        <v>#REF!</v>
      </c>
      <c r="T22" s="4" t="e">
        <f t="shared" si="43"/>
        <v>#REF!</v>
      </c>
      <c r="U22" s="14" t="e">
        <f t="shared" ref="U22" si="286">+T22/#REF!-1</f>
        <v>#REF!</v>
      </c>
      <c r="V22" s="4" t="e">
        <f t="shared" ref="V22" si="287">+#REF!+#REF!+#REF!+#REF!</f>
        <v>#REF!</v>
      </c>
      <c r="W22" s="4" t="e">
        <f t="shared" si="46"/>
        <v>#REF!</v>
      </c>
      <c r="X22" s="41" t="e">
        <f t="shared" ref="X22" si="288">+W22/#REF!-1</f>
        <v>#REF!</v>
      </c>
      <c r="Y22" s="4" t="e">
        <f t="shared" ref="Y22" si="289">+#REF!+#REF!+#REF!+#REF!</f>
        <v>#REF!</v>
      </c>
      <c r="Z22" s="4" t="e">
        <f t="shared" si="49"/>
        <v>#REF!</v>
      </c>
      <c r="AA22" s="41" t="e">
        <f t="shared" ref="AA22" si="290">+Z22/#REF!-1</f>
        <v>#REF!</v>
      </c>
      <c r="AB22" s="4" t="e">
        <f t="shared" si="27"/>
        <v>#REF!</v>
      </c>
      <c r="AC22" s="14" t="e">
        <f t="shared" ref="AC22" si="291">+AB22/#REF!-1</f>
        <v>#REF!</v>
      </c>
      <c r="AD22" s="4" t="e">
        <f t="shared" ref="AD22" si="292">+#REF!+#REF!+#REF!+#REF!+#REF!+#REF!+#REF!</f>
        <v>#REF!</v>
      </c>
      <c r="AE22" s="32" t="e">
        <f t="shared" si="30"/>
        <v>#REF!</v>
      </c>
    </row>
    <row r="23" spans="2:31" x14ac:dyDescent="0.3">
      <c r="B23" s="9">
        <v>45370</v>
      </c>
      <c r="C23" s="4" t="e">
        <f t="shared" ref="C23" si="293">+#REF!+#REF!+#REF!+#REF!+#REF!+#REF!+#REF!</f>
        <v>#REF!</v>
      </c>
      <c r="D23" s="4" t="e">
        <f t="shared" si="32"/>
        <v>#REF!</v>
      </c>
      <c r="E23" s="14" t="e">
        <f t="shared" ref="E23" si="294">+D23/#REF!-1</f>
        <v>#REF!</v>
      </c>
      <c r="F23" s="4" t="e">
        <f t="shared" ref="F23" si="295">+#REF!+#REF!+#REF!+#REF!+#REF!+#REF!+#REF!</f>
        <v>#REF!</v>
      </c>
      <c r="G23" s="4" t="e">
        <f t="shared" si="35"/>
        <v>#REF!</v>
      </c>
      <c r="H23" s="41" t="e">
        <f t="shared" ref="H23" si="296">+G23/#REF!-1</f>
        <v>#REF!</v>
      </c>
      <c r="I23" s="4" t="e">
        <f t="shared" ref="I23" si="297">+#REF!+#REF!+#REF!+#REF!+#REF!+#REF!+#REF!</f>
        <v>#REF!</v>
      </c>
      <c r="J23" s="4" t="e">
        <f t="shared" si="38"/>
        <v>#REF!</v>
      </c>
      <c r="K23" s="41" t="e">
        <f t="shared" ref="K23" si="298">+J23/#REF!-1</f>
        <v>#REF!</v>
      </c>
      <c r="L23" s="4" t="e">
        <f t="shared" si="17"/>
        <v>#REF!</v>
      </c>
      <c r="M23" s="14" t="e">
        <f t="shared" ref="M23" si="299">+L23/#REF!-1</f>
        <v>#REF!</v>
      </c>
      <c r="N23" s="4" t="e">
        <f t="shared" ref="N23" si="300">+#REF!+#REF!+#REF!+#REF!+#REF!+#REF!+#REF!</f>
        <v>#REF!</v>
      </c>
      <c r="O23" s="32" t="e">
        <f t="shared" si="20"/>
        <v>#REF!</v>
      </c>
      <c r="R23" s="9">
        <v>45370</v>
      </c>
      <c r="S23" s="4" t="e">
        <f t="shared" ref="S23" si="301">+#REF!+#REF!+#REF!+#REF!</f>
        <v>#REF!</v>
      </c>
      <c r="T23" s="4" t="e">
        <f t="shared" si="43"/>
        <v>#REF!</v>
      </c>
      <c r="U23" s="14" t="e">
        <f t="shared" ref="U23" si="302">+T23/#REF!-1</f>
        <v>#REF!</v>
      </c>
      <c r="V23" s="4" t="e">
        <f t="shared" ref="V23" si="303">+#REF!+#REF!+#REF!+#REF!</f>
        <v>#REF!</v>
      </c>
      <c r="W23" s="4" t="e">
        <f t="shared" si="46"/>
        <v>#REF!</v>
      </c>
      <c r="X23" s="41" t="e">
        <f t="shared" ref="X23" si="304">+W23/#REF!-1</f>
        <v>#REF!</v>
      </c>
      <c r="Y23" s="4" t="e">
        <f t="shared" ref="Y23" si="305">+#REF!+#REF!+#REF!+#REF!</f>
        <v>#REF!</v>
      </c>
      <c r="Z23" s="4" t="e">
        <f t="shared" si="49"/>
        <v>#REF!</v>
      </c>
      <c r="AA23" s="41" t="e">
        <f t="shared" ref="AA23" si="306">+Z23/#REF!-1</f>
        <v>#REF!</v>
      </c>
      <c r="AB23" s="4" t="e">
        <f t="shared" si="27"/>
        <v>#REF!</v>
      </c>
      <c r="AC23" s="14" t="e">
        <f t="shared" ref="AC23" si="307">+AB23/#REF!-1</f>
        <v>#REF!</v>
      </c>
      <c r="AD23" s="4" t="e">
        <f t="shared" ref="AD23" si="308">+#REF!+#REF!+#REF!+#REF!+#REF!+#REF!+#REF!</f>
        <v>#REF!</v>
      </c>
      <c r="AE23" s="32" t="e">
        <f t="shared" si="30"/>
        <v>#REF!</v>
      </c>
    </row>
    <row r="24" spans="2:31" x14ac:dyDescent="0.3">
      <c r="B24" s="9">
        <v>45371</v>
      </c>
      <c r="C24" s="4" t="e">
        <f t="shared" ref="C24" si="309">+#REF!+#REF!+#REF!+#REF!+#REF!+#REF!+#REF!</f>
        <v>#REF!</v>
      </c>
      <c r="D24" s="4" t="e">
        <f t="shared" si="32"/>
        <v>#REF!</v>
      </c>
      <c r="E24" s="14" t="e">
        <f t="shared" ref="E24" si="310">+D24/#REF!-1</f>
        <v>#REF!</v>
      </c>
      <c r="F24" s="4" t="e">
        <f t="shared" ref="F24" si="311">+#REF!+#REF!+#REF!+#REF!+#REF!+#REF!+#REF!</f>
        <v>#REF!</v>
      </c>
      <c r="G24" s="4" t="e">
        <f t="shared" si="35"/>
        <v>#REF!</v>
      </c>
      <c r="H24" s="41" t="e">
        <f t="shared" ref="H24" si="312">+G24/#REF!-1</f>
        <v>#REF!</v>
      </c>
      <c r="I24" s="4" t="e">
        <f t="shared" ref="I24" si="313">+#REF!+#REF!+#REF!+#REF!+#REF!+#REF!+#REF!</f>
        <v>#REF!</v>
      </c>
      <c r="J24" s="4" t="e">
        <f t="shared" si="38"/>
        <v>#REF!</v>
      </c>
      <c r="K24" s="41" t="e">
        <f t="shared" ref="K24" si="314">+J24/#REF!-1</f>
        <v>#REF!</v>
      </c>
      <c r="L24" s="4" t="e">
        <f t="shared" si="17"/>
        <v>#REF!</v>
      </c>
      <c r="M24" s="14" t="e">
        <f t="shared" ref="M24" si="315">+L24/#REF!-1</f>
        <v>#REF!</v>
      </c>
      <c r="N24" s="4" t="e">
        <f t="shared" ref="N24" si="316">+#REF!+#REF!+#REF!+#REF!+#REF!+#REF!+#REF!</f>
        <v>#REF!</v>
      </c>
      <c r="O24" s="32" t="e">
        <f t="shared" si="20"/>
        <v>#REF!</v>
      </c>
      <c r="R24" s="9">
        <v>45371</v>
      </c>
      <c r="S24" s="4" t="e">
        <f t="shared" ref="S24" si="317">+#REF!+#REF!+#REF!+#REF!</f>
        <v>#REF!</v>
      </c>
      <c r="T24" s="4" t="e">
        <f t="shared" si="43"/>
        <v>#REF!</v>
      </c>
      <c r="U24" s="14" t="e">
        <f t="shared" ref="U24" si="318">+T24/#REF!-1</f>
        <v>#REF!</v>
      </c>
      <c r="V24" s="4" t="e">
        <f t="shared" ref="V24" si="319">+#REF!+#REF!+#REF!+#REF!</f>
        <v>#REF!</v>
      </c>
      <c r="W24" s="4" t="e">
        <f t="shared" si="46"/>
        <v>#REF!</v>
      </c>
      <c r="X24" s="41" t="e">
        <f t="shared" ref="X24" si="320">+W24/#REF!-1</f>
        <v>#REF!</v>
      </c>
      <c r="Y24" s="4" t="e">
        <f t="shared" ref="Y24" si="321">+#REF!+#REF!+#REF!+#REF!</f>
        <v>#REF!</v>
      </c>
      <c r="Z24" s="4" t="e">
        <f t="shared" si="49"/>
        <v>#REF!</v>
      </c>
      <c r="AA24" s="41" t="e">
        <f t="shared" ref="AA24" si="322">+Z24/#REF!-1</f>
        <v>#REF!</v>
      </c>
      <c r="AB24" s="4" t="e">
        <f t="shared" si="27"/>
        <v>#REF!</v>
      </c>
      <c r="AC24" s="14" t="e">
        <f t="shared" ref="AC24" si="323">+AB24/#REF!-1</f>
        <v>#REF!</v>
      </c>
      <c r="AD24" s="4" t="e">
        <f t="shared" ref="AD24" si="324">+#REF!+#REF!+#REF!+#REF!+#REF!+#REF!+#REF!</f>
        <v>#REF!</v>
      </c>
      <c r="AE24" s="32" t="e">
        <f t="shared" si="30"/>
        <v>#REF!</v>
      </c>
    </row>
    <row r="25" spans="2:31" x14ac:dyDescent="0.3">
      <c r="B25" s="9">
        <v>45372</v>
      </c>
      <c r="C25" s="4" t="e">
        <f t="shared" ref="C25" si="325">+#REF!+#REF!+#REF!+#REF!+#REF!+#REF!+#REF!</f>
        <v>#REF!</v>
      </c>
      <c r="D25" s="4" t="e">
        <f t="shared" si="32"/>
        <v>#REF!</v>
      </c>
      <c r="E25" s="14" t="e">
        <f t="shared" ref="E25" si="326">+D25/#REF!-1</f>
        <v>#REF!</v>
      </c>
      <c r="F25" s="4" t="e">
        <f t="shared" ref="F25" si="327">+#REF!+#REF!+#REF!+#REF!+#REF!+#REF!+#REF!</f>
        <v>#REF!</v>
      </c>
      <c r="G25" s="4" t="e">
        <f t="shared" si="35"/>
        <v>#REF!</v>
      </c>
      <c r="H25" s="41" t="e">
        <f t="shared" ref="H25" si="328">+G25/#REF!-1</f>
        <v>#REF!</v>
      </c>
      <c r="I25" s="4" t="e">
        <f t="shared" ref="I25" si="329">+#REF!+#REF!+#REF!+#REF!+#REF!+#REF!+#REF!</f>
        <v>#REF!</v>
      </c>
      <c r="J25" s="4" t="e">
        <f t="shared" si="38"/>
        <v>#REF!</v>
      </c>
      <c r="K25" s="41" t="e">
        <f t="shared" ref="K25" si="330">+J25/#REF!-1</f>
        <v>#REF!</v>
      </c>
      <c r="L25" s="4" t="e">
        <f t="shared" si="17"/>
        <v>#REF!</v>
      </c>
      <c r="M25" s="14" t="e">
        <f t="shared" ref="M25" si="331">+L25/#REF!-1</f>
        <v>#REF!</v>
      </c>
      <c r="N25" s="4" t="e">
        <f t="shared" ref="N25" si="332">+#REF!+#REF!+#REF!+#REF!+#REF!+#REF!+#REF!</f>
        <v>#REF!</v>
      </c>
      <c r="O25" s="32" t="e">
        <f t="shared" si="20"/>
        <v>#REF!</v>
      </c>
      <c r="R25" s="9">
        <v>45372</v>
      </c>
      <c r="S25" s="4" t="e">
        <f t="shared" ref="S25" si="333">+#REF!+#REF!+#REF!+#REF!</f>
        <v>#REF!</v>
      </c>
      <c r="T25" s="4" t="e">
        <f t="shared" si="43"/>
        <v>#REF!</v>
      </c>
      <c r="U25" s="14" t="e">
        <f t="shared" ref="U25" si="334">+T25/#REF!-1</f>
        <v>#REF!</v>
      </c>
      <c r="V25" s="4" t="e">
        <f t="shared" ref="V25" si="335">+#REF!+#REF!+#REF!+#REF!</f>
        <v>#REF!</v>
      </c>
      <c r="W25" s="4" t="e">
        <f t="shared" si="46"/>
        <v>#REF!</v>
      </c>
      <c r="X25" s="41" t="e">
        <f t="shared" ref="X25" si="336">+W25/#REF!-1</f>
        <v>#REF!</v>
      </c>
      <c r="Y25" s="4" t="e">
        <f t="shared" ref="Y25" si="337">+#REF!+#REF!+#REF!+#REF!</f>
        <v>#REF!</v>
      </c>
      <c r="Z25" s="4" t="e">
        <f t="shared" si="49"/>
        <v>#REF!</v>
      </c>
      <c r="AA25" s="41" t="e">
        <f t="shared" ref="AA25" si="338">+Z25/#REF!-1</f>
        <v>#REF!</v>
      </c>
      <c r="AB25" s="4" t="e">
        <f t="shared" si="27"/>
        <v>#REF!</v>
      </c>
      <c r="AC25" s="14" t="e">
        <f t="shared" ref="AC25" si="339">+AB25/#REF!-1</f>
        <v>#REF!</v>
      </c>
      <c r="AD25" s="4" t="e">
        <f t="shared" ref="AD25" si="340">+#REF!+#REF!+#REF!+#REF!+#REF!+#REF!+#REF!</f>
        <v>#REF!</v>
      </c>
      <c r="AE25" s="32" t="e">
        <f t="shared" si="30"/>
        <v>#REF!</v>
      </c>
    </row>
    <row r="26" spans="2:31" x14ac:dyDescent="0.3">
      <c r="B26" s="9">
        <v>45373</v>
      </c>
      <c r="C26" s="4" t="e">
        <f t="shared" ref="C26" si="341">+#REF!+#REF!+#REF!+#REF!+#REF!+#REF!+#REF!</f>
        <v>#REF!</v>
      </c>
      <c r="D26" s="4" t="e">
        <f t="shared" si="32"/>
        <v>#REF!</v>
      </c>
      <c r="E26" s="14" t="e">
        <f t="shared" ref="E26" si="342">+D26/#REF!-1</f>
        <v>#REF!</v>
      </c>
      <c r="F26" s="4" t="e">
        <f t="shared" ref="F26" si="343">+#REF!+#REF!+#REF!+#REF!+#REF!+#REF!+#REF!</f>
        <v>#REF!</v>
      </c>
      <c r="G26" s="4" t="e">
        <f t="shared" si="35"/>
        <v>#REF!</v>
      </c>
      <c r="H26" s="41" t="e">
        <f t="shared" ref="H26" si="344">+G26/#REF!-1</f>
        <v>#REF!</v>
      </c>
      <c r="I26" s="4" t="e">
        <f t="shared" ref="I26" si="345">+#REF!+#REF!+#REF!+#REF!+#REF!+#REF!+#REF!</f>
        <v>#REF!</v>
      </c>
      <c r="J26" s="4" t="e">
        <f t="shared" si="38"/>
        <v>#REF!</v>
      </c>
      <c r="K26" s="41" t="e">
        <f t="shared" ref="K26" si="346">+J26/#REF!-1</f>
        <v>#REF!</v>
      </c>
      <c r="L26" s="4" t="e">
        <f t="shared" si="17"/>
        <v>#REF!</v>
      </c>
      <c r="M26" s="14" t="e">
        <f t="shared" ref="M26" si="347">+L26/#REF!-1</f>
        <v>#REF!</v>
      </c>
      <c r="N26" s="4" t="e">
        <f t="shared" ref="N26" si="348">+#REF!+#REF!+#REF!+#REF!+#REF!+#REF!+#REF!</f>
        <v>#REF!</v>
      </c>
      <c r="O26" s="32" t="e">
        <f t="shared" si="20"/>
        <v>#REF!</v>
      </c>
      <c r="R26" s="9">
        <v>45373</v>
      </c>
      <c r="S26" s="4" t="e">
        <f t="shared" ref="S26" si="349">+#REF!+#REF!+#REF!+#REF!</f>
        <v>#REF!</v>
      </c>
      <c r="T26" s="4" t="e">
        <f t="shared" si="43"/>
        <v>#REF!</v>
      </c>
      <c r="U26" s="14" t="e">
        <f t="shared" ref="U26" si="350">+T26/#REF!-1</f>
        <v>#REF!</v>
      </c>
      <c r="V26" s="4" t="e">
        <f t="shared" ref="V26" si="351">+#REF!+#REF!+#REF!+#REF!</f>
        <v>#REF!</v>
      </c>
      <c r="W26" s="4" t="e">
        <f t="shared" si="46"/>
        <v>#REF!</v>
      </c>
      <c r="X26" s="41" t="e">
        <f t="shared" ref="X26" si="352">+W26/#REF!-1</f>
        <v>#REF!</v>
      </c>
      <c r="Y26" s="4" t="e">
        <f t="shared" ref="Y26" si="353">+#REF!+#REF!+#REF!+#REF!</f>
        <v>#REF!</v>
      </c>
      <c r="Z26" s="4" t="e">
        <f t="shared" si="49"/>
        <v>#REF!</v>
      </c>
      <c r="AA26" s="41" t="e">
        <f t="shared" ref="AA26" si="354">+Z26/#REF!-1</f>
        <v>#REF!</v>
      </c>
      <c r="AB26" s="4" t="e">
        <f t="shared" si="27"/>
        <v>#REF!</v>
      </c>
      <c r="AC26" s="14" t="e">
        <f t="shared" ref="AC26" si="355">+AB26/#REF!-1</f>
        <v>#REF!</v>
      </c>
      <c r="AD26" s="4" t="e">
        <f t="shared" ref="AD26" si="356">+#REF!+#REF!+#REF!+#REF!+#REF!+#REF!+#REF!</f>
        <v>#REF!</v>
      </c>
      <c r="AE26" s="32" t="e">
        <f t="shared" si="30"/>
        <v>#REF!</v>
      </c>
    </row>
    <row r="27" spans="2:31" x14ac:dyDescent="0.3">
      <c r="B27" s="9">
        <v>45374</v>
      </c>
      <c r="C27" s="4" t="e">
        <f t="shared" ref="C27" si="357">+#REF!+#REF!+#REF!+#REF!+#REF!+#REF!+#REF!</f>
        <v>#REF!</v>
      </c>
      <c r="D27" s="4" t="e">
        <f t="shared" si="32"/>
        <v>#REF!</v>
      </c>
      <c r="E27" s="14" t="e">
        <f t="shared" ref="E27" si="358">+D27/#REF!-1</f>
        <v>#REF!</v>
      </c>
      <c r="F27" s="4" t="e">
        <f t="shared" ref="F27" si="359">+#REF!+#REF!+#REF!+#REF!+#REF!+#REF!+#REF!</f>
        <v>#REF!</v>
      </c>
      <c r="G27" s="4" t="e">
        <f t="shared" si="35"/>
        <v>#REF!</v>
      </c>
      <c r="H27" s="41" t="e">
        <f t="shared" ref="H27" si="360">+G27/#REF!-1</f>
        <v>#REF!</v>
      </c>
      <c r="I27" s="4" t="e">
        <f t="shared" ref="I27" si="361">+#REF!+#REF!+#REF!+#REF!+#REF!+#REF!+#REF!</f>
        <v>#REF!</v>
      </c>
      <c r="J27" s="4" t="e">
        <f t="shared" si="38"/>
        <v>#REF!</v>
      </c>
      <c r="K27" s="41" t="e">
        <f t="shared" ref="K27" si="362">+J27/#REF!-1</f>
        <v>#REF!</v>
      </c>
      <c r="L27" s="4" t="e">
        <f t="shared" si="17"/>
        <v>#REF!</v>
      </c>
      <c r="M27" s="14" t="e">
        <f t="shared" ref="M27" si="363">+L27/#REF!-1</f>
        <v>#REF!</v>
      </c>
      <c r="N27" s="4" t="e">
        <f t="shared" ref="N27" si="364">+#REF!+#REF!+#REF!+#REF!+#REF!+#REF!+#REF!</f>
        <v>#REF!</v>
      </c>
      <c r="O27" s="32" t="e">
        <f t="shared" si="20"/>
        <v>#REF!</v>
      </c>
      <c r="R27" s="9">
        <v>45374</v>
      </c>
      <c r="S27" s="4" t="e">
        <f t="shared" ref="S27" si="365">+#REF!+#REF!+#REF!+#REF!</f>
        <v>#REF!</v>
      </c>
      <c r="T27" s="4" t="e">
        <f t="shared" si="43"/>
        <v>#REF!</v>
      </c>
      <c r="U27" s="14" t="e">
        <f t="shared" ref="U27" si="366">+T27/#REF!-1</f>
        <v>#REF!</v>
      </c>
      <c r="V27" s="4" t="e">
        <f t="shared" ref="V27" si="367">+#REF!+#REF!+#REF!+#REF!</f>
        <v>#REF!</v>
      </c>
      <c r="W27" s="4" t="e">
        <f t="shared" si="46"/>
        <v>#REF!</v>
      </c>
      <c r="X27" s="41" t="e">
        <f t="shared" ref="X27" si="368">+W27/#REF!-1</f>
        <v>#REF!</v>
      </c>
      <c r="Y27" s="4" t="e">
        <f t="shared" ref="Y27" si="369">+#REF!+#REF!+#REF!+#REF!</f>
        <v>#REF!</v>
      </c>
      <c r="Z27" s="4" t="e">
        <f t="shared" si="49"/>
        <v>#REF!</v>
      </c>
      <c r="AA27" s="41" t="e">
        <f t="shared" ref="AA27" si="370">+Z27/#REF!-1</f>
        <v>#REF!</v>
      </c>
      <c r="AB27" s="4" t="e">
        <f t="shared" si="27"/>
        <v>#REF!</v>
      </c>
      <c r="AC27" s="14" t="e">
        <f t="shared" ref="AC27" si="371">+AB27/#REF!-1</f>
        <v>#REF!</v>
      </c>
      <c r="AD27" s="4" t="e">
        <f t="shared" ref="AD27" si="372">+#REF!+#REF!+#REF!+#REF!+#REF!+#REF!+#REF!</f>
        <v>#REF!</v>
      </c>
      <c r="AE27" s="32" t="e">
        <f t="shared" si="30"/>
        <v>#REF!</v>
      </c>
    </row>
    <row r="28" spans="2:31" x14ac:dyDescent="0.3">
      <c r="B28" s="9">
        <v>45375</v>
      </c>
      <c r="C28" s="4" t="e">
        <f t="shared" ref="C28" si="373">+#REF!+#REF!+#REF!+#REF!+#REF!+#REF!+#REF!</f>
        <v>#REF!</v>
      </c>
      <c r="D28" s="4" t="e">
        <f t="shared" si="32"/>
        <v>#REF!</v>
      </c>
      <c r="E28" s="14" t="e">
        <f t="shared" ref="E28" si="374">+D28/#REF!-1</f>
        <v>#REF!</v>
      </c>
      <c r="F28" s="4" t="e">
        <f t="shared" ref="F28" si="375">+#REF!+#REF!+#REF!+#REF!+#REF!+#REF!+#REF!</f>
        <v>#REF!</v>
      </c>
      <c r="G28" s="4" t="e">
        <f t="shared" si="35"/>
        <v>#REF!</v>
      </c>
      <c r="H28" s="41" t="e">
        <f t="shared" ref="H28" si="376">+G28/#REF!-1</f>
        <v>#REF!</v>
      </c>
      <c r="I28" s="4" t="e">
        <f t="shared" ref="I28" si="377">+#REF!+#REF!+#REF!+#REF!+#REF!+#REF!+#REF!</f>
        <v>#REF!</v>
      </c>
      <c r="J28" s="4" t="e">
        <f t="shared" si="38"/>
        <v>#REF!</v>
      </c>
      <c r="K28" s="41" t="e">
        <f t="shared" ref="K28" si="378">+J28/#REF!-1</f>
        <v>#REF!</v>
      </c>
      <c r="L28" s="4" t="e">
        <f t="shared" si="17"/>
        <v>#REF!</v>
      </c>
      <c r="M28" s="14" t="e">
        <f t="shared" ref="M28" si="379">+L28/#REF!-1</f>
        <v>#REF!</v>
      </c>
      <c r="N28" s="4" t="e">
        <f t="shared" ref="N28" si="380">+#REF!+#REF!+#REF!+#REF!+#REF!+#REF!+#REF!</f>
        <v>#REF!</v>
      </c>
      <c r="O28" s="32" t="e">
        <f t="shared" si="20"/>
        <v>#REF!</v>
      </c>
      <c r="R28" s="9">
        <v>45375</v>
      </c>
      <c r="S28" s="4" t="e">
        <f t="shared" ref="S28" si="381">+#REF!+#REF!+#REF!+#REF!</f>
        <v>#REF!</v>
      </c>
      <c r="T28" s="4" t="e">
        <f t="shared" si="43"/>
        <v>#REF!</v>
      </c>
      <c r="U28" s="14" t="e">
        <f t="shared" ref="U28" si="382">+T28/#REF!-1</f>
        <v>#REF!</v>
      </c>
      <c r="V28" s="4" t="e">
        <f t="shared" ref="V28" si="383">+#REF!+#REF!+#REF!+#REF!</f>
        <v>#REF!</v>
      </c>
      <c r="W28" s="4" t="e">
        <f t="shared" si="46"/>
        <v>#REF!</v>
      </c>
      <c r="X28" s="41" t="e">
        <f t="shared" ref="X28" si="384">+W28/#REF!-1</f>
        <v>#REF!</v>
      </c>
      <c r="Y28" s="4" t="e">
        <f t="shared" ref="Y28" si="385">+#REF!+#REF!+#REF!+#REF!</f>
        <v>#REF!</v>
      </c>
      <c r="Z28" s="4" t="e">
        <f t="shared" si="49"/>
        <v>#REF!</v>
      </c>
      <c r="AA28" s="41" t="e">
        <f t="shared" ref="AA28" si="386">+Z28/#REF!-1</f>
        <v>#REF!</v>
      </c>
      <c r="AB28" s="4" t="e">
        <f t="shared" si="27"/>
        <v>#REF!</v>
      </c>
      <c r="AC28" s="14" t="e">
        <f t="shared" ref="AC28" si="387">+AB28/#REF!-1</f>
        <v>#REF!</v>
      </c>
      <c r="AD28" s="4" t="e">
        <f t="shared" ref="AD28" si="388">+#REF!+#REF!+#REF!+#REF!+#REF!+#REF!+#REF!</f>
        <v>#REF!</v>
      </c>
      <c r="AE28" s="32" t="e">
        <f t="shared" si="30"/>
        <v>#REF!</v>
      </c>
    </row>
    <row r="29" spans="2:31" x14ac:dyDescent="0.3">
      <c r="B29" s="9">
        <v>45376</v>
      </c>
      <c r="C29" s="4" t="e">
        <f t="shared" ref="C29" si="389">+#REF!+#REF!+#REF!+#REF!+#REF!+#REF!+#REF!</f>
        <v>#REF!</v>
      </c>
      <c r="D29" s="4" t="e">
        <f t="shared" si="32"/>
        <v>#REF!</v>
      </c>
      <c r="E29" s="14" t="e">
        <f t="shared" ref="E29" si="390">+D29/#REF!-1</f>
        <v>#REF!</v>
      </c>
      <c r="F29" s="4" t="e">
        <f t="shared" ref="F29" si="391">+#REF!+#REF!+#REF!+#REF!+#REF!+#REF!+#REF!</f>
        <v>#REF!</v>
      </c>
      <c r="G29" s="4" t="e">
        <f t="shared" si="35"/>
        <v>#REF!</v>
      </c>
      <c r="H29" s="41" t="e">
        <f t="shared" ref="H29" si="392">+G29/#REF!-1</f>
        <v>#REF!</v>
      </c>
      <c r="I29" s="4" t="e">
        <f t="shared" ref="I29" si="393">+#REF!+#REF!+#REF!+#REF!+#REF!+#REF!+#REF!</f>
        <v>#REF!</v>
      </c>
      <c r="J29" s="4" t="e">
        <f t="shared" si="38"/>
        <v>#REF!</v>
      </c>
      <c r="K29" s="41" t="e">
        <f t="shared" ref="K29" si="394">+J29/#REF!-1</f>
        <v>#REF!</v>
      </c>
      <c r="L29" s="4" t="e">
        <f t="shared" si="17"/>
        <v>#REF!</v>
      </c>
      <c r="M29" s="14" t="e">
        <f t="shared" ref="M29" si="395">+L29/#REF!-1</f>
        <v>#REF!</v>
      </c>
      <c r="N29" s="4" t="e">
        <f t="shared" ref="N29" si="396">+#REF!+#REF!+#REF!+#REF!+#REF!+#REF!+#REF!</f>
        <v>#REF!</v>
      </c>
      <c r="O29" s="32" t="e">
        <f t="shared" si="20"/>
        <v>#REF!</v>
      </c>
      <c r="R29" s="9">
        <v>45376</v>
      </c>
      <c r="S29" s="4" t="e">
        <f t="shared" ref="S29" si="397">+#REF!+#REF!+#REF!+#REF!</f>
        <v>#REF!</v>
      </c>
      <c r="T29" s="4" t="e">
        <f t="shared" si="43"/>
        <v>#REF!</v>
      </c>
      <c r="U29" s="14" t="e">
        <f t="shared" ref="U29" si="398">+T29/#REF!-1</f>
        <v>#REF!</v>
      </c>
      <c r="V29" s="4" t="e">
        <f t="shared" ref="V29" si="399">+#REF!+#REF!+#REF!+#REF!</f>
        <v>#REF!</v>
      </c>
      <c r="W29" s="4" t="e">
        <f t="shared" si="46"/>
        <v>#REF!</v>
      </c>
      <c r="X29" s="41" t="e">
        <f t="shared" ref="X29" si="400">+W29/#REF!-1</f>
        <v>#REF!</v>
      </c>
      <c r="Y29" s="4" t="e">
        <f t="shared" ref="Y29" si="401">+#REF!+#REF!+#REF!+#REF!</f>
        <v>#REF!</v>
      </c>
      <c r="Z29" s="4" t="e">
        <f t="shared" si="49"/>
        <v>#REF!</v>
      </c>
      <c r="AA29" s="41" t="e">
        <f t="shared" ref="AA29" si="402">+Z29/#REF!-1</f>
        <v>#REF!</v>
      </c>
      <c r="AB29" s="4" t="e">
        <f t="shared" si="27"/>
        <v>#REF!</v>
      </c>
      <c r="AC29" s="14" t="e">
        <f t="shared" ref="AC29" si="403">+AB29/#REF!-1</f>
        <v>#REF!</v>
      </c>
      <c r="AD29" s="4" t="e">
        <f t="shared" ref="AD29" si="404">+#REF!+#REF!+#REF!+#REF!+#REF!+#REF!+#REF!</f>
        <v>#REF!</v>
      </c>
      <c r="AE29" s="32" t="e">
        <f t="shared" si="30"/>
        <v>#REF!</v>
      </c>
    </row>
    <row r="30" spans="2:31" x14ac:dyDescent="0.3">
      <c r="B30" s="9">
        <v>45377</v>
      </c>
      <c r="C30" s="4" t="e">
        <f t="shared" ref="C30" si="405">+#REF!+#REF!+#REF!+#REF!+#REF!+#REF!+#REF!</f>
        <v>#REF!</v>
      </c>
      <c r="D30" s="4" t="e">
        <f t="shared" si="32"/>
        <v>#REF!</v>
      </c>
      <c r="E30" s="14" t="e">
        <f t="shared" ref="E30" si="406">+D30/#REF!-1</f>
        <v>#REF!</v>
      </c>
      <c r="F30" s="4" t="e">
        <f t="shared" ref="F30" si="407">+#REF!+#REF!+#REF!+#REF!+#REF!+#REF!+#REF!</f>
        <v>#REF!</v>
      </c>
      <c r="G30" s="4" t="e">
        <f t="shared" si="35"/>
        <v>#REF!</v>
      </c>
      <c r="H30" s="41" t="e">
        <f t="shared" ref="H30" si="408">+G30/#REF!-1</f>
        <v>#REF!</v>
      </c>
      <c r="I30" s="4" t="e">
        <f t="shared" ref="I30" si="409">+#REF!+#REF!+#REF!+#REF!+#REF!+#REF!+#REF!</f>
        <v>#REF!</v>
      </c>
      <c r="J30" s="4" t="e">
        <f t="shared" si="38"/>
        <v>#REF!</v>
      </c>
      <c r="K30" s="41" t="e">
        <f t="shared" ref="K30" si="410">+J30/#REF!-1</f>
        <v>#REF!</v>
      </c>
      <c r="L30" s="4" t="e">
        <f t="shared" si="17"/>
        <v>#REF!</v>
      </c>
      <c r="M30" s="14" t="e">
        <f t="shared" ref="M30" si="411">+L30/#REF!-1</f>
        <v>#REF!</v>
      </c>
      <c r="N30" s="4" t="e">
        <f t="shared" ref="N30" si="412">+#REF!+#REF!+#REF!+#REF!+#REF!+#REF!+#REF!</f>
        <v>#REF!</v>
      </c>
      <c r="O30" s="32" t="e">
        <f t="shared" si="20"/>
        <v>#REF!</v>
      </c>
      <c r="R30" s="9">
        <v>45377</v>
      </c>
      <c r="S30" s="4" t="e">
        <f t="shared" ref="S30" si="413">+#REF!+#REF!+#REF!+#REF!</f>
        <v>#REF!</v>
      </c>
      <c r="T30" s="4" t="e">
        <f t="shared" si="43"/>
        <v>#REF!</v>
      </c>
      <c r="U30" s="14" t="e">
        <f t="shared" ref="U30" si="414">+T30/#REF!-1</f>
        <v>#REF!</v>
      </c>
      <c r="V30" s="4" t="e">
        <f t="shared" ref="V30" si="415">+#REF!+#REF!+#REF!+#REF!</f>
        <v>#REF!</v>
      </c>
      <c r="W30" s="4" t="e">
        <f t="shared" si="46"/>
        <v>#REF!</v>
      </c>
      <c r="X30" s="41" t="e">
        <f t="shared" ref="X30" si="416">+W30/#REF!-1</f>
        <v>#REF!</v>
      </c>
      <c r="Y30" s="4" t="e">
        <f t="shared" ref="Y30" si="417">+#REF!+#REF!+#REF!+#REF!</f>
        <v>#REF!</v>
      </c>
      <c r="Z30" s="4" t="e">
        <f t="shared" si="49"/>
        <v>#REF!</v>
      </c>
      <c r="AA30" s="41" t="e">
        <f t="shared" ref="AA30" si="418">+Z30/#REF!-1</f>
        <v>#REF!</v>
      </c>
      <c r="AB30" s="4" t="e">
        <f t="shared" si="27"/>
        <v>#REF!</v>
      </c>
      <c r="AC30" s="14" t="e">
        <f t="shared" ref="AC30" si="419">+AB30/#REF!-1</f>
        <v>#REF!</v>
      </c>
      <c r="AD30" s="4" t="e">
        <f t="shared" ref="AD30" si="420">+#REF!+#REF!+#REF!+#REF!+#REF!+#REF!+#REF!</f>
        <v>#REF!</v>
      </c>
      <c r="AE30" s="32" t="e">
        <f t="shared" si="30"/>
        <v>#REF!</v>
      </c>
    </row>
    <row r="31" spans="2:31" x14ac:dyDescent="0.3">
      <c r="B31" s="9">
        <v>45378</v>
      </c>
      <c r="C31" s="4" t="e">
        <f t="shared" ref="C31" si="421">+#REF!+#REF!+#REF!+#REF!+#REF!+#REF!+#REF!</f>
        <v>#REF!</v>
      </c>
      <c r="D31" s="4" t="e">
        <f t="shared" si="32"/>
        <v>#REF!</v>
      </c>
      <c r="E31" s="14" t="e">
        <f t="shared" ref="E31" si="422">+D31/#REF!-1</f>
        <v>#REF!</v>
      </c>
      <c r="F31" s="4" t="e">
        <f t="shared" ref="F31" si="423">+#REF!+#REF!+#REF!+#REF!+#REF!+#REF!+#REF!</f>
        <v>#REF!</v>
      </c>
      <c r="G31" s="4" t="e">
        <f t="shared" si="35"/>
        <v>#REF!</v>
      </c>
      <c r="H31" s="41" t="e">
        <f t="shared" ref="H31" si="424">+G31/#REF!-1</f>
        <v>#REF!</v>
      </c>
      <c r="I31" s="4" t="e">
        <f t="shared" ref="I31" si="425">+#REF!+#REF!+#REF!+#REF!+#REF!+#REF!+#REF!</f>
        <v>#REF!</v>
      </c>
      <c r="J31" s="4" t="e">
        <f t="shared" si="38"/>
        <v>#REF!</v>
      </c>
      <c r="K31" s="41" t="e">
        <f t="shared" ref="K31" si="426">+J31/#REF!-1</f>
        <v>#REF!</v>
      </c>
      <c r="L31" s="4" t="e">
        <f t="shared" si="17"/>
        <v>#REF!</v>
      </c>
      <c r="M31" s="14" t="e">
        <f t="shared" ref="M31" si="427">+L31/#REF!-1</f>
        <v>#REF!</v>
      </c>
      <c r="N31" s="4" t="e">
        <f t="shared" ref="N31" si="428">+#REF!+#REF!+#REF!+#REF!+#REF!+#REF!+#REF!</f>
        <v>#REF!</v>
      </c>
      <c r="O31" s="32" t="e">
        <f t="shared" si="20"/>
        <v>#REF!</v>
      </c>
      <c r="R31" s="9">
        <v>45378</v>
      </c>
      <c r="S31" s="4" t="e">
        <f t="shared" ref="S31" si="429">+#REF!+#REF!+#REF!+#REF!</f>
        <v>#REF!</v>
      </c>
      <c r="T31" s="4" t="e">
        <f t="shared" si="43"/>
        <v>#REF!</v>
      </c>
      <c r="U31" s="14" t="e">
        <f t="shared" ref="U31" si="430">+T31/#REF!-1</f>
        <v>#REF!</v>
      </c>
      <c r="V31" s="4" t="e">
        <f t="shared" ref="V31" si="431">+#REF!+#REF!+#REF!+#REF!</f>
        <v>#REF!</v>
      </c>
      <c r="W31" s="4" t="e">
        <f t="shared" si="46"/>
        <v>#REF!</v>
      </c>
      <c r="X31" s="41" t="e">
        <f t="shared" ref="X31" si="432">+W31/#REF!-1</f>
        <v>#REF!</v>
      </c>
      <c r="Y31" s="4" t="e">
        <f t="shared" ref="Y31" si="433">+#REF!+#REF!+#REF!+#REF!</f>
        <v>#REF!</v>
      </c>
      <c r="Z31" s="4" t="e">
        <f t="shared" si="49"/>
        <v>#REF!</v>
      </c>
      <c r="AA31" s="41" t="e">
        <f t="shared" ref="AA31" si="434">+Z31/#REF!-1</f>
        <v>#REF!</v>
      </c>
      <c r="AB31" s="4" t="e">
        <f t="shared" si="27"/>
        <v>#REF!</v>
      </c>
      <c r="AC31" s="14" t="e">
        <f t="shared" ref="AC31" si="435">+AB31/#REF!-1</f>
        <v>#REF!</v>
      </c>
      <c r="AD31" s="4" t="e">
        <f t="shared" ref="AD31" si="436">+#REF!+#REF!+#REF!+#REF!+#REF!+#REF!+#REF!</f>
        <v>#REF!</v>
      </c>
      <c r="AE31" s="32" t="e">
        <f t="shared" si="30"/>
        <v>#REF!</v>
      </c>
    </row>
    <row r="32" spans="2:31" x14ac:dyDescent="0.3">
      <c r="B32" s="9">
        <v>45379</v>
      </c>
      <c r="C32" s="4" t="e">
        <f t="shared" ref="C32" si="437">+#REF!+#REF!+#REF!+#REF!+#REF!+#REF!+#REF!</f>
        <v>#REF!</v>
      </c>
      <c r="D32" s="4" t="e">
        <f t="shared" si="32"/>
        <v>#REF!</v>
      </c>
      <c r="E32" s="14" t="e">
        <f t="shared" ref="E32" si="438">+D32/#REF!-1</f>
        <v>#REF!</v>
      </c>
      <c r="F32" s="4" t="e">
        <f t="shared" ref="F32" si="439">+#REF!+#REF!+#REF!+#REF!+#REF!+#REF!+#REF!</f>
        <v>#REF!</v>
      </c>
      <c r="G32" s="4" t="e">
        <f t="shared" si="35"/>
        <v>#REF!</v>
      </c>
      <c r="H32" s="41" t="e">
        <f t="shared" ref="H32" si="440">+G32/#REF!-1</f>
        <v>#REF!</v>
      </c>
      <c r="I32" s="4" t="e">
        <f t="shared" ref="I32" si="441">+#REF!+#REF!+#REF!+#REF!+#REF!+#REF!+#REF!</f>
        <v>#REF!</v>
      </c>
      <c r="J32" s="4" t="e">
        <f t="shared" si="38"/>
        <v>#REF!</v>
      </c>
      <c r="K32" s="41" t="e">
        <f t="shared" ref="K32" si="442">+J32/#REF!-1</f>
        <v>#REF!</v>
      </c>
      <c r="L32" s="4" t="e">
        <f t="shared" si="17"/>
        <v>#REF!</v>
      </c>
      <c r="M32" s="14" t="e">
        <f t="shared" ref="M32" si="443">+L32/#REF!-1</f>
        <v>#REF!</v>
      </c>
      <c r="N32" s="4" t="e">
        <f t="shared" ref="N32" si="444">+#REF!+#REF!+#REF!+#REF!+#REF!+#REF!+#REF!</f>
        <v>#REF!</v>
      </c>
      <c r="O32" s="32" t="e">
        <f t="shared" si="20"/>
        <v>#REF!</v>
      </c>
      <c r="R32" s="9">
        <v>45379</v>
      </c>
      <c r="S32" s="4" t="e">
        <f t="shared" ref="S32" si="445">+#REF!+#REF!+#REF!+#REF!</f>
        <v>#REF!</v>
      </c>
      <c r="T32" s="4" t="e">
        <f t="shared" si="43"/>
        <v>#REF!</v>
      </c>
      <c r="U32" s="14" t="e">
        <f t="shared" ref="U32" si="446">+T32/#REF!-1</f>
        <v>#REF!</v>
      </c>
      <c r="V32" s="4" t="e">
        <f t="shared" ref="V32" si="447">+#REF!+#REF!+#REF!+#REF!</f>
        <v>#REF!</v>
      </c>
      <c r="W32" s="4" t="e">
        <f t="shared" si="46"/>
        <v>#REF!</v>
      </c>
      <c r="X32" s="41" t="e">
        <f t="shared" ref="X32" si="448">+W32/#REF!-1</f>
        <v>#REF!</v>
      </c>
      <c r="Y32" s="4" t="e">
        <f t="shared" ref="Y32" si="449">+#REF!+#REF!+#REF!+#REF!</f>
        <v>#REF!</v>
      </c>
      <c r="Z32" s="4" t="e">
        <f t="shared" si="49"/>
        <v>#REF!</v>
      </c>
      <c r="AA32" s="41" t="e">
        <f t="shared" ref="AA32" si="450">+Z32/#REF!-1</f>
        <v>#REF!</v>
      </c>
      <c r="AB32" s="4" t="e">
        <f t="shared" si="27"/>
        <v>#REF!</v>
      </c>
      <c r="AC32" s="14" t="e">
        <f t="shared" ref="AC32" si="451">+AB32/#REF!-1</f>
        <v>#REF!</v>
      </c>
      <c r="AD32" s="4" t="e">
        <f t="shared" ref="AD32" si="452">+#REF!+#REF!+#REF!+#REF!+#REF!+#REF!+#REF!</f>
        <v>#REF!</v>
      </c>
      <c r="AE32" s="32" t="e">
        <f t="shared" si="30"/>
        <v>#REF!</v>
      </c>
    </row>
    <row r="33" spans="2:31" x14ac:dyDescent="0.3">
      <c r="B33" s="9">
        <v>45380</v>
      </c>
      <c r="C33" s="4" t="e">
        <f t="shared" ref="C33" si="453">+#REF!+#REF!+#REF!+#REF!+#REF!+#REF!+#REF!</f>
        <v>#REF!</v>
      </c>
      <c r="D33" s="4" t="e">
        <f t="shared" si="32"/>
        <v>#REF!</v>
      </c>
      <c r="E33" s="14" t="e">
        <f t="shared" ref="E33" si="454">+D33/#REF!-1</f>
        <v>#REF!</v>
      </c>
      <c r="F33" s="4" t="e">
        <f t="shared" ref="F33" si="455">+#REF!+#REF!+#REF!+#REF!+#REF!+#REF!+#REF!</f>
        <v>#REF!</v>
      </c>
      <c r="G33" s="4" t="e">
        <f t="shared" si="35"/>
        <v>#REF!</v>
      </c>
      <c r="H33" s="41" t="e">
        <f t="shared" ref="H33" si="456">+G33/#REF!-1</f>
        <v>#REF!</v>
      </c>
      <c r="I33" s="4" t="e">
        <f t="shared" ref="I33" si="457">+#REF!+#REF!+#REF!+#REF!+#REF!+#REF!+#REF!</f>
        <v>#REF!</v>
      </c>
      <c r="J33" s="4" t="e">
        <f t="shared" si="38"/>
        <v>#REF!</v>
      </c>
      <c r="K33" s="41" t="e">
        <f t="shared" ref="K33" si="458">+J33/#REF!-1</f>
        <v>#REF!</v>
      </c>
      <c r="L33" s="4" t="e">
        <f t="shared" si="17"/>
        <v>#REF!</v>
      </c>
      <c r="M33" s="14" t="e">
        <f>+L33/#REF!-1</f>
        <v>#REF!</v>
      </c>
      <c r="N33" s="4" t="e">
        <f t="shared" ref="N33" si="459">+#REF!+#REF!+#REF!+#REF!+#REF!+#REF!+#REF!</f>
        <v>#REF!</v>
      </c>
      <c r="O33" s="32" t="e">
        <f t="shared" si="20"/>
        <v>#REF!</v>
      </c>
      <c r="R33" s="9">
        <v>45380</v>
      </c>
      <c r="S33" s="4" t="e">
        <f t="shared" ref="S33" si="460">+#REF!+#REF!+#REF!+#REF!</f>
        <v>#REF!</v>
      </c>
      <c r="T33" s="4" t="e">
        <f t="shared" si="43"/>
        <v>#REF!</v>
      </c>
      <c r="U33" s="14" t="e">
        <f t="shared" ref="U33" si="461">+T33/#REF!-1</f>
        <v>#REF!</v>
      </c>
      <c r="V33" s="4" t="e">
        <f t="shared" ref="V33" si="462">+#REF!+#REF!+#REF!+#REF!</f>
        <v>#REF!</v>
      </c>
      <c r="W33" s="4" t="e">
        <f t="shared" si="46"/>
        <v>#REF!</v>
      </c>
      <c r="X33" s="41" t="e">
        <f t="shared" ref="X33" si="463">+W33/#REF!-1</f>
        <v>#REF!</v>
      </c>
      <c r="Y33" s="4" t="e">
        <f t="shared" ref="Y33" si="464">+#REF!+#REF!+#REF!+#REF!</f>
        <v>#REF!</v>
      </c>
      <c r="Z33" s="4" t="e">
        <f t="shared" si="49"/>
        <v>#REF!</v>
      </c>
      <c r="AA33" s="41" t="e">
        <f t="shared" ref="AA33" si="465">+Z33/#REF!-1</f>
        <v>#REF!</v>
      </c>
      <c r="AB33" s="4" t="e">
        <f t="shared" si="27"/>
        <v>#REF!</v>
      </c>
      <c r="AC33" s="14" t="e">
        <f>+AB33/#REF!-1</f>
        <v>#REF!</v>
      </c>
      <c r="AD33" s="4" t="e">
        <f t="shared" ref="AD33" si="466">+#REF!+#REF!+#REF!+#REF!+#REF!+#REF!+#REF!</f>
        <v>#REF!</v>
      </c>
      <c r="AE33" s="32" t="e">
        <f t="shared" si="30"/>
        <v>#REF!</v>
      </c>
    </row>
    <row r="34" spans="2:31" x14ac:dyDescent="0.3">
      <c r="B34" s="9">
        <v>45381</v>
      </c>
      <c r="C34" s="4" t="e">
        <f t="shared" ref="C34" si="467">+#REF!+#REF!+#REF!+#REF!+#REF!+#REF!+#REF!</f>
        <v>#REF!</v>
      </c>
      <c r="D34" s="4" t="e">
        <f t="shared" si="32"/>
        <v>#REF!</v>
      </c>
      <c r="E34" s="14" t="e">
        <f t="shared" ref="E34" si="468">+D34/#REF!-1</f>
        <v>#REF!</v>
      </c>
      <c r="F34" s="4" t="e">
        <f t="shared" ref="F34" si="469">+#REF!+#REF!+#REF!+#REF!+#REF!+#REF!+#REF!</f>
        <v>#REF!</v>
      </c>
      <c r="G34" s="4" t="e">
        <f t="shared" si="35"/>
        <v>#REF!</v>
      </c>
      <c r="H34" s="41" t="e">
        <f t="shared" ref="H34" si="470">+G34/#REF!-1</f>
        <v>#REF!</v>
      </c>
      <c r="I34" s="4" t="e">
        <f t="shared" ref="I34" si="471">+#REF!+#REF!+#REF!+#REF!+#REF!+#REF!+#REF!</f>
        <v>#REF!</v>
      </c>
      <c r="J34" s="4" t="e">
        <f t="shared" si="38"/>
        <v>#REF!</v>
      </c>
      <c r="K34" s="41" t="e">
        <f t="shared" ref="K34" si="472">+J34/#REF!-1</f>
        <v>#REF!</v>
      </c>
      <c r="L34" s="4" t="e">
        <f t="shared" si="17"/>
        <v>#REF!</v>
      </c>
      <c r="M34" s="14" t="e">
        <f>+L34/#REF!-1</f>
        <v>#REF!</v>
      </c>
      <c r="N34" s="4" t="e">
        <f t="shared" ref="N34" si="473">+#REF!+#REF!+#REF!+#REF!+#REF!+#REF!+#REF!</f>
        <v>#REF!</v>
      </c>
      <c r="O34" s="32" t="e">
        <f t="shared" si="20"/>
        <v>#REF!</v>
      </c>
      <c r="R34" s="9">
        <v>45381</v>
      </c>
      <c r="S34" s="4" t="e">
        <f t="shared" ref="S34" si="474">+#REF!+#REF!+#REF!+#REF!</f>
        <v>#REF!</v>
      </c>
      <c r="T34" s="4" t="e">
        <f t="shared" si="43"/>
        <v>#REF!</v>
      </c>
      <c r="U34" s="14" t="e">
        <f t="shared" ref="U34" si="475">+T34/#REF!-1</f>
        <v>#REF!</v>
      </c>
      <c r="V34" s="4" t="e">
        <f t="shared" ref="V34" si="476">+#REF!+#REF!+#REF!+#REF!</f>
        <v>#REF!</v>
      </c>
      <c r="W34" s="4" t="e">
        <f t="shared" si="46"/>
        <v>#REF!</v>
      </c>
      <c r="X34" s="41" t="e">
        <f t="shared" ref="X34" si="477">+W34/#REF!-1</f>
        <v>#REF!</v>
      </c>
      <c r="Y34" s="4" t="e">
        <f t="shared" ref="Y34" si="478">+#REF!+#REF!+#REF!+#REF!</f>
        <v>#REF!</v>
      </c>
      <c r="Z34" s="4" t="e">
        <f t="shared" si="49"/>
        <v>#REF!</v>
      </c>
      <c r="AA34" s="41" t="e">
        <f t="shared" ref="AA34" si="479">+Z34/#REF!-1</f>
        <v>#REF!</v>
      </c>
      <c r="AB34" s="4" t="e">
        <f t="shared" si="27"/>
        <v>#REF!</v>
      </c>
      <c r="AC34" s="14" t="e">
        <f>+AB34/#REF!-1</f>
        <v>#REF!</v>
      </c>
      <c r="AD34" s="4" t="e">
        <f t="shared" ref="AD34" si="480">+#REF!+#REF!+#REF!+#REF!+#REF!+#REF!+#REF!</f>
        <v>#REF!</v>
      </c>
      <c r="AE34" s="32" t="e">
        <f t="shared" si="30"/>
        <v>#REF!</v>
      </c>
    </row>
    <row r="35" spans="2:31" x14ac:dyDescent="0.3">
      <c r="B35" s="9">
        <v>45382</v>
      </c>
      <c r="C35" s="4" t="e">
        <f t="shared" ref="C35" si="481">+#REF!+#REF!+#REF!+#REF!+#REF!+#REF!+#REF!</f>
        <v>#REF!</v>
      </c>
      <c r="D35" s="4" t="e">
        <f t="shared" si="32"/>
        <v>#REF!</v>
      </c>
      <c r="E35" s="14" t="e">
        <f t="shared" ref="E35" si="482">+D35/#REF!-1</f>
        <v>#REF!</v>
      </c>
      <c r="F35" s="4" t="e">
        <f t="shared" ref="F35" si="483">+#REF!+#REF!+#REF!+#REF!+#REF!+#REF!+#REF!</f>
        <v>#REF!</v>
      </c>
      <c r="G35" s="4" t="e">
        <f t="shared" si="35"/>
        <v>#REF!</v>
      </c>
      <c r="H35" s="41" t="e">
        <f t="shared" ref="H35" si="484">+G35/#REF!-1</f>
        <v>#REF!</v>
      </c>
      <c r="I35" s="4" t="e">
        <f t="shared" ref="I35" si="485">+#REF!+#REF!+#REF!+#REF!+#REF!+#REF!+#REF!</f>
        <v>#REF!</v>
      </c>
      <c r="J35" s="4" t="e">
        <f t="shared" si="38"/>
        <v>#REF!</v>
      </c>
      <c r="K35" s="41" t="e">
        <f t="shared" ref="K35" si="486">+J35/#REF!-1</f>
        <v>#REF!</v>
      </c>
      <c r="L35" s="4" t="e">
        <f t="shared" si="17"/>
        <v>#REF!</v>
      </c>
      <c r="M35" s="14" t="e">
        <f>+L35/#REF!-1</f>
        <v>#REF!</v>
      </c>
      <c r="N35" s="4" t="e">
        <f t="shared" ref="N35" si="487">+#REF!+#REF!+#REF!+#REF!+#REF!+#REF!+#REF!</f>
        <v>#REF!</v>
      </c>
      <c r="O35" s="32" t="e">
        <f t="shared" si="20"/>
        <v>#REF!</v>
      </c>
      <c r="R35" s="9">
        <v>45382</v>
      </c>
      <c r="S35" s="4" t="e">
        <f t="shared" ref="S35" si="488">+#REF!+#REF!+#REF!+#REF!</f>
        <v>#REF!</v>
      </c>
      <c r="T35" s="4" t="e">
        <f t="shared" si="43"/>
        <v>#REF!</v>
      </c>
      <c r="U35" s="14" t="e">
        <f t="shared" ref="U35" si="489">+T35/#REF!-1</f>
        <v>#REF!</v>
      </c>
      <c r="V35" s="4" t="e">
        <f t="shared" ref="V35" si="490">+#REF!+#REF!+#REF!+#REF!</f>
        <v>#REF!</v>
      </c>
      <c r="W35" s="4" t="e">
        <f t="shared" si="46"/>
        <v>#REF!</v>
      </c>
      <c r="X35" s="41" t="e">
        <f t="shared" ref="X35" si="491">+W35/#REF!-1</f>
        <v>#REF!</v>
      </c>
      <c r="Y35" s="4" t="e">
        <f t="shared" ref="Y35" si="492">+#REF!+#REF!+#REF!+#REF!</f>
        <v>#REF!</v>
      </c>
      <c r="Z35" s="4" t="e">
        <f t="shared" si="49"/>
        <v>#REF!</v>
      </c>
      <c r="AA35" s="41" t="e">
        <f t="shared" ref="AA35" si="493">+Z35/#REF!-1</f>
        <v>#REF!</v>
      </c>
      <c r="AB35" s="4" t="e">
        <f t="shared" si="27"/>
        <v>#REF!</v>
      </c>
      <c r="AC35" s="14" t="e">
        <f>+AB35/#REF!-1</f>
        <v>#REF!</v>
      </c>
      <c r="AD35" s="4" t="e">
        <f t="shared" ref="AD35" si="494">+#REF!+#REF!+#REF!+#REF!+#REF!+#REF!+#REF!</f>
        <v>#REF!</v>
      </c>
      <c r="AE35" s="32" t="e">
        <f t="shared" si="30"/>
        <v>#REF!</v>
      </c>
    </row>
    <row r="36" spans="2:31" x14ac:dyDescent="0.3">
      <c r="B36" s="51" t="s">
        <v>22</v>
      </c>
      <c r="C36" s="10" t="e">
        <f>SUM(C5:C33)</f>
        <v>#REF!</v>
      </c>
      <c r="D36" s="10" t="e">
        <f>SUM(D5:D33)</f>
        <v>#REF!</v>
      </c>
      <c r="E36" s="40"/>
      <c r="F36" s="10" t="e">
        <f>SUM(F5:F33)</f>
        <v>#REF!</v>
      </c>
      <c r="G36" s="10" t="e">
        <f>SUM(G5:G33)</f>
        <v>#REF!</v>
      </c>
      <c r="H36" s="10"/>
      <c r="I36" s="10" t="e">
        <f>SUM(I5:I33)</f>
        <v>#REF!</v>
      </c>
      <c r="J36" s="10" t="e">
        <f>SUM(J5:J33)</f>
        <v>#REF!</v>
      </c>
      <c r="K36" s="10"/>
      <c r="L36" s="39" t="e">
        <f>+F36/I36</f>
        <v>#REF!</v>
      </c>
      <c r="M36" s="35"/>
      <c r="N36" s="10" t="e">
        <f>SUM(N5:N33)</f>
        <v>#REF!</v>
      </c>
      <c r="O36" s="10"/>
      <c r="R36" s="51" t="s">
        <v>22</v>
      </c>
      <c r="S36" s="10" t="e">
        <f>SUM(S5:S33)</f>
        <v>#REF!</v>
      </c>
      <c r="T36" s="10" t="e">
        <f>SUM(T5:T33)</f>
        <v>#REF!</v>
      </c>
      <c r="U36" s="40"/>
      <c r="V36" s="10" t="e">
        <f>SUM(V5:V33)</f>
        <v>#REF!</v>
      </c>
      <c r="W36" s="10" t="e">
        <f>SUM(W5:W33)</f>
        <v>#REF!</v>
      </c>
      <c r="X36" s="10"/>
      <c r="Y36" s="10" t="e">
        <f>SUM(Y5:Y35)</f>
        <v>#REF!</v>
      </c>
      <c r="Z36" s="10" t="e">
        <f>SUM(Z5:Z33)</f>
        <v>#REF!</v>
      </c>
      <c r="AA36" s="10"/>
      <c r="AB36" s="39" t="e">
        <f>+V36/Y36</f>
        <v>#REF!</v>
      </c>
      <c r="AC36" s="35"/>
      <c r="AD36" s="10" t="e">
        <f>SUM(AD5:AD33)</f>
        <v>#REF!</v>
      </c>
      <c r="AE36" s="10"/>
    </row>
    <row r="42" spans="2:31" ht="21" x14ac:dyDescent="0.4">
      <c r="B42" s="55" t="s">
        <v>38</v>
      </c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R42" s="275" t="s">
        <v>39</v>
      </c>
      <c r="S42" s="275"/>
      <c r="T42" s="275"/>
      <c r="U42" s="275"/>
      <c r="V42" s="275"/>
      <c r="W42" s="275"/>
      <c r="X42" s="275"/>
      <c r="Y42" s="275"/>
      <c r="Z42" s="275"/>
      <c r="AA42" s="275"/>
      <c r="AB42" s="275"/>
      <c r="AC42" s="275"/>
      <c r="AD42" s="275"/>
      <c r="AE42" s="31"/>
    </row>
    <row r="43" spans="2:31" ht="57.6" x14ac:dyDescent="0.3">
      <c r="B43" s="6" t="s">
        <v>14</v>
      </c>
      <c r="C43" s="7" t="s">
        <v>0</v>
      </c>
      <c r="D43" s="7" t="s">
        <v>16</v>
      </c>
      <c r="E43" s="6" t="s">
        <v>30</v>
      </c>
      <c r="F43" s="7" t="s">
        <v>1</v>
      </c>
      <c r="G43" s="7" t="s">
        <v>2</v>
      </c>
      <c r="H43" s="7" t="s">
        <v>30</v>
      </c>
      <c r="I43" s="7" t="s">
        <v>17</v>
      </c>
      <c r="J43" s="7" t="s">
        <v>19</v>
      </c>
      <c r="K43" s="7" t="s">
        <v>30</v>
      </c>
      <c r="L43" s="7" t="s">
        <v>15</v>
      </c>
      <c r="M43" s="7" t="s">
        <v>30</v>
      </c>
      <c r="N43" s="7" t="s">
        <v>27</v>
      </c>
      <c r="O43" s="7" t="s">
        <v>28</v>
      </c>
      <c r="R43" s="6" t="s">
        <v>14</v>
      </c>
      <c r="S43" s="7" t="s">
        <v>0</v>
      </c>
      <c r="T43" s="7" t="s">
        <v>20</v>
      </c>
      <c r="U43" s="6" t="s">
        <v>30</v>
      </c>
      <c r="V43" s="7" t="s">
        <v>1</v>
      </c>
      <c r="W43" s="7" t="s">
        <v>2</v>
      </c>
      <c r="X43" s="7" t="s">
        <v>30</v>
      </c>
      <c r="Y43" s="7" t="s">
        <v>17</v>
      </c>
      <c r="Z43" s="7" t="s">
        <v>19</v>
      </c>
      <c r="AA43" s="7" t="s">
        <v>30</v>
      </c>
      <c r="AB43" s="7" t="s">
        <v>15</v>
      </c>
      <c r="AC43" s="7" t="s">
        <v>30</v>
      </c>
      <c r="AD43" s="7" t="s">
        <v>27</v>
      </c>
      <c r="AE43" s="7" t="s">
        <v>28</v>
      </c>
    </row>
    <row r="44" spans="2:31" x14ac:dyDescent="0.3">
      <c r="B44" s="9">
        <v>45352</v>
      </c>
      <c r="C44" s="4" t="e">
        <f t="shared" ref="C44:C74" si="495">+B6+O6+AB6+AO6+CB6+DO6+EB6</f>
        <v>#REF!</v>
      </c>
      <c r="D44" s="4" t="e">
        <f>+C44</f>
        <v>#REF!</v>
      </c>
      <c r="E44" s="14" t="e">
        <f t="shared" ref="E44:E74" si="496">+D44/C6-1</f>
        <v>#REF!</v>
      </c>
      <c r="F44" s="4" t="e">
        <f t="shared" ref="F44:F74" si="497">+E6+R6+AE6+AR6+CE6+DR6+EE6</f>
        <v>#REF!</v>
      </c>
      <c r="G44" s="4" t="e">
        <f>+F44</f>
        <v>#REF!</v>
      </c>
      <c r="H44" s="41" t="e">
        <f t="shared" ref="H44:H74" si="498">+G44/F6-1</f>
        <v>#REF!</v>
      </c>
      <c r="I44" s="4" t="e">
        <f t="shared" ref="I44:I74" si="499">+H6+U6+AH6+AU6+CH6+DU6+EH6</f>
        <v>#REF!</v>
      </c>
      <c r="J44" s="4">
        <v>0</v>
      </c>
      <c r="K44" s="41" t="e">
        <f t="shared" ref="K44:K74" si="500">+J44/I6-1</f>
        <v>#REF!</v>
      </c>
      <c r="L44" s="4" t="e">
        <f>+F44/I44</f>
        <v>#REF!</v>
      </c>
      <c r="M44" s="14" t="e">
        <f t="shared" ref="M44:M71" si="501">+L44/K6-1</f>
        <v>#REF!</v>
      </c>
      <c r="N44" s="4" t="e">
        <f t="shared" ref="N44:N74" si="502">+M6+Z6+AM6+AZ6+CM6+DZ6+EM6</f>
        <v>#REF!</v>
      </c>
      <c r="O44" s="32" t="e">
        <f>+C44/N44</f>
        <v>#REF!</v>
      </c>
      <c r="R44" s="9">
        <v>45352</v>
      </c>
      <c r="S44" s="4">
        <f>+BC6+BP6+CP6+DC6</f>
        <v>0</v>
      </c>
      <c r="T44" s="4">
        <f>+S44</f>
        <v>0</v>
      </c>
      <c r="U44" s="14" t="e">
        <f t="shared" ref="U44:U74" si="503">+T44/T6-1</f>
        <v>#REF!</v>
      </c>
      <c r="V44" s="4">
        <f>+BF6+BS6+CS6+DF6</f>
        <v>0</v>
      </c>
      <c r="W44" s="4">
        <f>+V44</f>
        <v>0</v>
      </c>
      <c r="X44" s="41" t="e">
        <f t="shared" ref="X44:X74" si="504">+W44/W6-1</f>
        <v>#REF!</v>
      </c>
      <c r="Y44" s="4">
        <f>+BI6+BV6+CV6+DI6</f>
        <v>0</v>
      </c>
      <c r="Z44" s="4">
        <v>0</v>
      </c>
      <c r="AA44" s="41" t="e">
        <f t="shared" ref="AA44:AA74" si="505">+Z44/Z6-1</f>
        <v>#REF!</v>
      </c>
      <c r="AB44" s="4" t="e">
        <f>+V44/Y44</f>
        <v>#DIV/0!</v>
      </c>
      <c r="AC44" s="14" t="e">
        <f t="shared" ref="AC44:AC71" si="506">+AB44/AB6-1</f>
        <v>#DIV/0!</v>
      </c>
      <c r="AD44" s="4" t="e">
        <f>+AD6+AQ6+BD6+BQ6+DD6+EQ6+FD6</f>
        <v>#REF!</v>
      </c>
      <c r="AE44" s="32" t="e">
        <f>+S44/AD44</f>
        <v>#REF!</v>
      </c>
    </row>
    <row r="45" spans="2:31" x14ac:dyDescent="0.3">
      <c r="B45" s="9">
        <v>45353</v>
      </c>
      <c r="C45" s="4" t="e">
        <f t="shared" si="495"/>
        <v>#REF!</v>
      </c>
      <c r="D45" s="4" t="e">
        <f>+C45+D44</f>
        <v>#REF!</v>
      </c>
      <c r="E45" s="14" t="e">
        <f t="shared" si="496"/>
        <v>#REF!</v>
      </c>
      <c r="F45" s="4" t="e">
        <f t="shared" si="497"/>
        <v>#REF!</v>
      </c>
      <c r="G45" s="4" t="e">
        <f>+F45+G44</f>
        <v>#REF!</v>
      </c>
      <c r="H45" s="41" t="e">
        <f t="shared" si="498"/>
        <v>#REF!</v>
      </c>
      <c r="I45" s="4" t="e">
        <f t="shared" si="499"/>
        <v>#REF!</v>
      </c>
      <c r="J45" s="4" t="e">
        <f>+J44+I45</f>
        <v>#REF!</v>
      </c>
      <c r="K45" s="41" t="e">
        <f t="shared" si="500"/>
        <v>#REF!</v>
      </c>
      <c r="L45" s="4" t="e">
        <f t="shared" ref="L45:L74" si="507">+F45/I45</f>
        <v>#REF!</v>
      </c>
      <c r="M45" s="14" t="e">
        <f t="shared" si="501"/>
        <v>#REF!</v>
      </c>
      <c r="N45" s="4" t="e">
        <f t="shared" si="502"/>
        <v>#REF!</v>
      </c>
      <c r="O45" s="32" t="e">
        <f t="shared" ref="O45:O74" si="508">+C45/N45</f>
        <v>#REF!</v>
      </c>
      <c r="R45" s="9">
        <v>45353</v>
      </c>
      <c r="S45" s="4">
        <f t="shared" ref="S45:S74" si="509">+BC7+BP7+CP7+DC7</f>
        <v>0</v>
      </c>
      <c r="T45" s="4">
        <f>+S45+T44</f>
        <v>0</v>
      </c>
      <c r="U45" s="14" t="e">
        <f t="shared" si="503"/>
        <v>#REF!</v>
      </c>
      <c r="V45" s="4">
        <f t="shared" ref="V45:V74" si="510">+BF7+BS7+CS7+DF7</f>
        <v>0</v>
      </c>
      <c r="W45" s="4">
        <f>+V45+W44</f>
        <v>0</v>
      </c>
      <c r="X45" s="41" t="e">
        <f t="shared" si="504"/>
        <v>#REF!</v>
      </c>
      <c r="Y45" s="4">
        <f t="shared" ref="Y45:Y74" si="511">+BI7+BV7+CV7+DI7</f>
        <v>0</v>
      </c>
      <c r="Z45" s="4">
        <f>+Z44+Y45</f>
        <v>0</v>
      </c>
      <c r="AA45" s="41" t="e">
        <f t="shared" si="505"/>
        <v>#REF!</v>
      </c>
      <c r="AB45" s="4" t="e">
        <f t="shared" ref="AB45:AB74" si="512">+V45/Y45</f>
        <v>#DIV/0!</v>
      </c>
      <c r="AC45" s="14" t="e">
        <f t="shared" si="506"/>
        <v>#DIV/0!</v>
      </c>
      <c r="AD45" s="4" t="e">
        <f t="shared" ref="AD45:AD74" si="513">+AD7+AQ7+BD7+BQ7+DD7+EQ7+FD7</f>
        <v>#REF!</v>
      </c>
      <c r="AE45" s="32" t="e">
        <f t="shared" ref="AE45:AE74" si="514">+S45/AD45</f>
        <v>#REF!</v>
      </c>
    </row>
    <row r="46" spans="2:31" x14ac:dyDescent="0.3">
      <c r="B46" s="9">
        <v>45354</v>
      </c>
      <c r="C46" s="4" t="e">
        <f t="shared" si="495"/>
        <v>#REF!</v>
      </c>
      <c r="D46" s="4" t="e">
        <f t="shared" ref="D46:D74" si="515">+C46+D45</f>
        <v>#REF!</v>
      </c>
      <c r="E46" s="14" t="e">
        <f t="shared" si="496"/>
        <v>#REF!</v>
      </c>
      <c r="F46" s="4" t="e">
        <f t="shared" si="497"/>
        <v>#REF!</v>
      </c>
      <c r="G46" s="4" t="e">
        <f t="shared" ref="G46:G74" si="516">+F46+G45</f>
        <v>#REF!</v>
      </c>
      <c r="H46" s="41" t="e">
        <f t="shared" si="498"/>
        <v>#REF!</v>
      </c>
      <c r="I46" s="4" t="e">
        <f t="shared" si="499"/>
        <v>#REF!</v>
      </c>
      <c r="J46" s="4" t="e">
        <f t="shared" ref="J46:J74" si="517">+J45+I46</f>
        <v>#REF!</v>
      </c>
      <c r="K46" s="41" t="e">
        <f t="shared" si="500"/>
        <v>#REF!</v>
      </c>
      <c r="L46" s="4" t="e">
        <f t="shared" si="507"/>
        <v>#REF!</v>
      </c>
      <c r="M46" s="14" t="e">
        <f t="shared" si="501"/>
        <v>#REF!</v>
      </c>
      <c r="N46" s="4" t="e">
        <f t="shared" si="502"/>
        <v>#REF!</v>
      </c>
      <c r="O46" s="32" t="e">
        <f t="shared" si="508"/>
        <v>#REF!</v>
      </c>
      <c r="R46" s="9">
        <v>45354</v>
      </c>
      <c r="S46" s="4">
        <f t="shared" si="509"/>
        <v>0</v>
      </c>
      <c r="T46" s="4">
        <f t="shared" ref="T46:T74" si="518">+S46+T45</f>
        <v>0</v>
      </c>
      <c r="U46" s="14" t="e">
        <f t="shared" si="503"/>
        <v>#REF!</v>
      </c>
      <c r="V46" s="4">
        <f t="shared" si="510"/>
        <v>0</v>
      </c>
      <c r="W46" s="4">
        <f t="shared" ref="W46:W74" si="519">+V46+W45</f>
        <v>0</v>
      </c>
      <c r="X46" s="41" t="e">
        <f t="shared" si="504"/>
        <v>#REF!</v>
      </c>
      <c r="Y46" s="4">
        <f t="shared" si="511"/>
        <v>0</v>
      </c>
      <c r="Z46" s="4">
        <f t="shared" ref="Z46:Z74" si="520">+Z45+Y46</f>
        <v>0</v>
      </c>
      <c r="AA46" s="41" t="e">
        <f t="shared" si="505"/>
        <v>#REF!</v>
      </c>
      <c r="AB46" s="4" t="e">
        <f t="shared" si="512"/>
        <v>#DIV/0!</v>
      </c>
      <c r="AC46" s="14" t="e">
        <f t="shared" si="506"/>
        <v>#DIV/0!</v>
      </c>
      <c r="AD46" s="4" t="e">
        <f t="shared" si="513"/>
        <v>#REF!</v>
      </c>
      <c r="AE46" s="32" t="e">
        <f t="shared" si="514"/>
        <v>#REF!</v>
      </c>
    </row>
    <row r="47" spans="2:31" x14ac:dyDescent="0.3">
      <c r="B47" s="9">
        <v>45355</v>
      </c>
      <c r="C47" s="4" t="e">
        <f t="shared" si="495"/>
        <v>#REF!</v>
      </c>
      <c r="D47" s="4" t="e">
        <f t="shared" si="515"/>
        <v>#REF!</v>
      </c>
      <c r="E47" s="14" t="e">
        <f t="shared" si="496"/>
        <v>#REF!</v>
      </c>
      <c r="F47" s="4" t="e">
        <f t="shared" si="497"/>
        <v>#REF!</v>
      </c>
      <c r="G47" s="4" t="e">
        <f t="shared" si="516"/>
        <v>#REF!</v>
      </c>
      <c r="H47" s="41" t="e">
        <f t="shared" si="498"/>
        <v>#REF!</v>
      </c>
      <c r="I47" s="4" t="e">
        <f t="shared" si="499"/>
        <v>#REF!</v>
      </c>
      <c r="J47" s="4" t="e">
        <f t="shared" si="517"/>
        <v>#REF!</v>
      </c>
      <c r="K47" s="41" t="e">
        <f t="shared" si="500"/>
        <v>#REF!</v>
      </c>
      <c r="L47" s="4" t="e">
        <f t="shared" si="507"/>
        <v>#REF!</v>
      </c>
      <c r="M47" s="14" t="e">
        <f t="shared" si="501"/>
        <v>#REF!</v>
      </c>
      <c r="N47" s="4" t="e">
        <f t="shared" si="502"/>
        <v>#REF!</v>
      </c>
      <c r="O47" s="32" t="e">
        <f t="shared" si="508"/>
        <v>#REF!</v>
      </c>
      <c r="R47" s="9">
        <v>45355</v>
      </c>
      <c r="S47" s="4">
        <f t="shared" si="509"/>
        <v>0</v>
      </c>
      <c r="T47" s="4">
        <f t="shared" si="518"/>
        <v>0</v>
      </c>
      <c r="U47" s="14" t="e">
        <f t="shared" si="503"/>
        <v>#REF!</v>
      </c>
      <c r="V47" s="4">
        <f t="shared" si="510"/>
        <v>0</v>
      </c>
      <c r="W47" s="4">
        <f t="shared" si="519"/>
        <v>0</v>
      </c>
      <c r="X47" s="41" t="e">
        <f t="shared" si="504"/>
        <v>#REF!</v>
      </c>
      <c r="Y47" s="4">
        <f t="shared" si="511"/>
        <v>0</v>
      </c>
      <c r="Z47" s="4">
        <f t="shared" si="520"/>
        <v>0</v>
      </c>
      <c r="AA47" s="41" t="e">
        <f t="shared" si="505"/>
        <v>#REF!</v>
      </c>
      <c r="AB47" s="4" t="e">
        <f t="shared" si="512"/>
        <v>#DIV/0!</v>
      </c>
      <c r="AC47" s="14" t="e">
        <f t="shared" si="506"/>
        <v>#DIV/0!</v>
      </c>
      <c r="AD47" s="4" t="e">
        <f t="shared" si="513"/>
        <v>#REF!</v>
      </c>
      <c r="AE47" s="32" t="e">
        <f t="shared" si="514"/>
        <v>#REF!</v>
      </c>
    </row>
    <row r="48" spans="2:31" x14ac:dyDescent="0.3">
      <c r="B48" s="9">
        <v>45356</v>
      </c>
      <c r="C48" s="4" t="e">
        <f t="shared" si="495"/>
        <v>#REF!</v>
      </c>
      <c r="D48" s="4" t="e">
        <f t="shared" si="515"/>
        <v>#REF!</v>
      </c>
      <c r="E48" s="14" t="e">
        <f t="shared" si="496"/>
        <v>#REF!</v>
      </c>
      <c r="F48" s="4" t="e">
        <f t="shared" si="497"/>
        <v>#REF!</v>
      </c>
      <c r="G48" s="4" t="e">
        <f t="shared" si="516"/>
        <v>#REF!</v>
      </c>
      <c r="H48" s="41" t="e">
        <f t="shared" si="498"/>
        <v>#REF!</v>
      </c>
      <c r="I48" s="4" t="e">
        <f t="shared" si="499"/>
        <v>#REF!</v>
      </c>
      <c r="J48" s="4" t="e">
        <f t="shared" si="517"/>
        <v>#REF!</v>
      </c>
      <c r="K48" s="41" t="e">
        <f t="shared" si="500"/>
        <v>#REF!</v>
      </c>
      <c r="L48" s="4" t="e">
        <f t="shared" si="507"/>
        <v>#REF!</v>
      </c>
      <c r="M48" s="14" t="e">
        <f t="shared" si="501"/>
        <v>#REF!</v>
      </c>
      <c r="N48" s="4" t="e">
        <f t="shared" si="502"/>
        <v>#REF!</v>
      </c>
      <c r="O48" s="32" t="e">
        <f t="shared" si="508"/>
        <v>#REF!</v>
      </c>
      <c r="R48" s="9">
        <v>45356</v>
      </c>
      <c r="S48" s="4">
        <f t="shared" si="509"/>
        <v>0</v>
      </c>
      <c r="T48" s="4">
        <f t="shared" si="518"/>
        <v>0</v>
      </c>
      <c r="U48" s="14" t="e">
        <f t="shared" si="503"/>
        <v>#REF!</v>
      </c>
      <c r="V48" s="4">
        <f t="shared" si="510"/>
        <v>0</v>
      </c>
      <c r="W48" s="4">
        <f t="shared" si="519"/>
        <v>0</v>
      </c>
      <c r="X48" s="41" t="e">
        <f t="shared" si="504"/>
        <v>#REF!</v>
      </c>
      <c r="Y48" s="4">
        <f t="shared" si="511"/>
        <v>0</v>
      </c>
      <c r="Z48" s="4">
        <f t="shared" si="520"/>
        <v>0</v>
      </c>
      <c r="AA48" s="41" t="e">
        <f t="shared" si="505"/>
        <v>#REF!</v>
      </c>
      <c r="AB48" s="4" t="e">
        <f t="shared" si="512"/>
        <v>#DIV/0!</v>
      </c>
      <c r="AC48" s="14" t="e">
        <f t="shared" si="506"/>
        <v>#DIV/0!</v>
      </c>
      <c r="AD48" s="4" t="e">
        <f t="shared" si="513"/>
        <v>#REF!</v>
      </c>
      <c r="AE48" s="32" t="e">
        <f t="shared" si="514"/>
        <v>#REF!</v>
      </c>
    </row>
    <row r="49" spans="2:31" x14ac:dyDescent="0.3">
      <c r="B49" s="9">
        <v>45357</v>
      </c>
      <c r="C49" s="4" t="e">
        <f t="shared" si="495"/>
        <v>#REF!</v>
      </c>
      <c r="D49" s="4" t="e">
        <f t="shared" si="515"/>
        <v>#REF!</v>
      </c>
      <c r="E49" s="14" t="e">
        <f t="shared" si="496"/>
        <v>#REF!</v>
      </c>
      <c r="F49" s="4" t="e">
        <f t="shared" si="497"/>
        <v>#REF!</v>
      </c>
      <c r="G49" s="4" t="e">
        <f t="shared" si="516"/>
        <v>#REF!</v>
      </c>
      <c r="H49" s="41" t="e">
        <f t="shared" si="498"/>
        <v>#REF!</v>
      </c>
      <c r="I49" s="4" t="e">
        <f t="shared" si="499"/>
        <v>#REF!</v>
      </c>
      <c r="J49" s="4" t="e">
        <f t="shared" si="517"/>
        <v>#REF!</v>
      </c>
      <c r="K49" s="41" t="e">
        <f t="shared" si="500"/>
        <v>#REF!</v>
      </c>
      <c r="L49" s="4" t="e">
        <f t="shared" si="507"/>
        <v>#REF!</v>
      </c>
      <c r="M49" s="14" t="e">
        <f t="shared" si="501"/>
        <v>#REF!</v>
      </c>
      <c r="N49" s="4" t="e">
        <f t="shared" si="502"/>
        <v>#REF!</v>
      </c>
      <c r="O49" s="32" t="e">
        <f t="shared" si="508"/>
        <v>#REF!</v>
      </c>
      <c r="R49" s="9">
        <v>45357</v>
      </c>
      <c r="S49" s="4">
        <f t="shared" si="509"/>
        <v>0</v>
      </c>
      <c r="T49" s="4">
        <f t="shared" si="518"/>
        <v>0</v>
      </c>
      <c r="U49" s="14" t="e">
        <f t="shared" si="503"/>
        <v>#REF!</v>
      </c>
      <c r="V49" s="4">
        <f t="shared" si="510"/>
        <v>0</v>
      </c>
      <c r="W49" s="4">
        <f t="shared" si="519"/>
        <v>0</v>
      </c>
      <c r="X49" s="41" t="e">
        <f t="shared" si="504"/>
        <v>#REF!</v>
      </c>
      <c r="Y49" s="4">
        <f t="shared" si="511"/>
        <v>0</v>
      </c>
      <c r="Z49" s="4">
        <f t="shared" si="520"/>
        <v>0</v>
      </c>
      <c r="AA49" s="41" t="e">
        <f t="shared" si="505"/>
        <v>#REF!</v>
      </c>
      <c r="AB49" s="4" t="e">
        <f t="shared" si="512"/>
        <v>#DIV/0!</v>
      </c>
      <c r="AC49" s="14" t="e">
        <f t="shared" si="506"/>
        <v>#DIV/0!</v>
      </c>
      <c r="AD49" s="4" t="e">
        <f t="shared" si="513"/>
        <v>#REF!</v>
      </c>
      <c r="AE49" s="32" t="e">
        <f t="shared" si="514"/>
        <v>#REF!</v>
      </c>
    </row>
    <row r="50" spans="2:31" x14ac:dyDescent="0.3">
      <c r="B50" s="9">
        <v>45358</v>
      </c>
      <c r="C50" s="4" t="e">
        <f t="shared" si="495"/>
        <v>#REF!</v>
      </c>
      <c r="D50" s="4" t="e">
        <f t="shared" si="515"/>
        <v>#REF!</v>
      </c>
      <c r="E50" s="14" t="e">
        <f t="shared" si="496"/>
        <v>#REF!</v>
      </c>
      <c r="F50" s="4" t="e">
        <f t="shared" si="497"/>
        <v>#REF!</v>
      </c>
      <c r="G50" s="4" t="e">
        <f t="shared" si="516"/>
        <v>#REF!</v>
      </c>
      <c r="H50" s="41" t="e">
        <f t="shared" si="498"/>
        <v>#REF!</v>
      </c>
      <c r="I50" s="4" t="e">
        <f t="shared" si="499"/>
        <v>#REF!</v>
      </c>
      <c r="J50" s="4" t="e">
        <f t="shared" si="517"/>
        <v>#REF!</v>
      </c>
      <c r="K50" s="41" t="e">
        <f t="shared" si="500"/>
        <v>#REF!</v>
      </c>
      <c r="L50" s="4" t="e">
        <f t="shared" si="507"/>
        <v>#REF!</v>
      </c>
      <c r="M50" s="14" t="e">
        <f t="shared" si="501"/>
        <v>#REF!</v>
      </c>
      <c r="N50" s="4" t="e">
        <f t="shared" si="502"/>
        <v>#REF!</v>
      </c>
      <c r="O50" s="32" t="e">
        <f t="shared" si="508"/>
        <v>#REF!</v>
      </c>
      <c r="R50" s="9">
        <v>45358</v>
      </c>
      <c r="S50" s="4">
        <f t="shared" si="509"/>
        <v>0</v>
      </c>
      <c r="T50" s="4">
        <f t="shared" si="518"/>
        <v>0</v>
      </c>
      <c r="U50" s="14" t="e">
        <f t="shared" si="503"/>
        <v>#REF!</v>
      </c>
      <c r="V50" s="4">
        <f t="shared" si="510"/>
        <v>0</v>
      </c>
      <c r="W50" s="4">
        <f t="shared" si="519"/>
        <v>0</v>
      </c>
      <c r="X50" s="41" t="e">
        <f t="shared" si="504"/>
        <v>#REF!</v>
      </c>
      <c r="Y50" s="4">
        <f t="shared" si="511"/>
        <v>0</v>
      </c>
      <c r="Z50" s="4">
        <f t="shared" si="520"/>
        <v>0</v>
      </c>
      <c r="AA50" s="41" t="e">
        <f t="shared" si="505"/>
        <v>#REF!</v>
      </c>
      <c r="AB50" s="4" t="e">
        <f t="shared" si="512"/>
        <v>#DIV/0!</v>
      </c>
      <c r="AC50" s="14" t="e">
        <f t="shared" si="506"/>
        <v>#DIV/0!</v>
      </c>
      <c r="AD50" s="4" t="e">
        <f t="shared" si="513"/>
        <v>#REF!</v>
      </c>
      <c r="AE50" s="32" t="e">
        <f t="shared" si="514"/>
        <v>#REF!</v>
      </c>
    </row>
    <row r="51" spans="2:31" x14ac:dyDescent="0.3">
      <c r="B51" s="9">
        <v>45359</v>
      </c>
      <c r="C51" s="4" t="e">
        <f t="shared" si="495"/>
        <v>#REF!</v>
      </c>
      <c r="D51" s="4" t="e">
        <f t="shared" si="515"/>
        <v>#REF!</v>
      </c>
      <c r="E51" s="14" t="e">
        <f t="shared" si="496"/>
        <v>#REF!</v>
      </c>
      <c r="F51" s="4" t="e">
        <f t="shared" si="497"/>
        <v>#REF!</v>
      </c>
      <c r="G51" s="4" t="e">
        <f t="shared" si="516"/>
        <v>#REF!</v>
      </c>
      <c r="H51" s="41" t="e">
        <f t="shared" si="498"/>
        <v>#REF!</v>
      </c>
      <c r="I51" s="4" t="e">
        <f t="shared" si="499"/>
        <v>#REF!</v>
      </c>
      <c r="J51" s="4" t="e">
        <f t="shared" si="517"/>
        <v>#REF!</v>
      </c>
      <c r="K51" s="41" t="e">
        <f t="shared" si="500"/>
        <v>#REF!</v>
      </c>
      <c r="L51" s="4" t="e">
        <f t="shared" si="507"/>
        <v>#REF!</v>
      </c>
      <c r="M51" s="14" t="e">
        <f t="shared" si="501"/>
        <v>#REF!</v>
      </c>
      <c r="N51" s="4" t="e">
        <f t="shared" si="502"/>
        <v>#REF!</v>
      </c>
      <c r="O51" s="32" t="e">
        <f t="shared" si="508"/>
        <v>#REF!</v>
      </c>
      <c r="R51" s="9">
        <v>45359</v>
      </c>
      <c r="S51" s="4">
        <f t="shared" si="509"/>
        <v>0</v>
      </c>
      <c r="T51" s="4">
        <f t="shared" si="518"/>
        <v>0</v>
      </c>
      <c r="U51" s="14" t="e">
        <f t="shared" si="503"/>
        <v>#REF!</v>
      </c>
      <c r="V51" s="4">
        <f t="shared" si="510"/>
        <v>0</v>
      </c>
      <c r="W51" s="4">
        <f t="shared" si="519"/>
        <v>0</v>
      </c>
      <c r="X51" s="41" t="e">
        <f t="shared" si="504"/>
        <v>#REF!</v>
      </c>
      <c r="Y51" s="4">
        <f t="shared" si="511"/>
        <v>0</v>
      </c>
      <c r="Z51" s="4">
        <f t="shared" si="520"/>
        <v>0</v>
      </c>
      <c r="AA51" s="41" t="e">
        <f t="shared" si="505"/>
        <v>#REF!</v>
      </c>
      <c r="AB51" s="4" t="e">
        <f t="shared" si="512"/>
        <v>#DIV/0!</v>
      </c>
      <c r="AC51" s="14" t="e">
        <f t="shared" si="506"/>
        <v>#DIV/0!</v>
      </c>
      <c r="AD51" s="4" t="e">
        <f t="shared" si="513"/>
        <v>#REF!</v>
      </c>
      <c r="AE51" s="32" t="e">
        <f t="shared" si="514"/>
        <v>#REF!</v>
      </c>
    </row>
    <row r="52" spans="2:31" x14ac:dyDescent="0.3">
      <c r="B52" s="9">
        <v>45360</v>
      </c>
      <c r="C52" s="4" t="e">
        <f t="shared" si="495"/>
        <v>#REF!</v>
      </c>
      <c r="D52" s="4" t="e">
        <f t="shared" si="515"/>
        <v>#REF!</v>
      </c>
      <c r="E52" s="14" t="e">
        <f t="shared" si="496"/>
        <v>#REF!</v>
      </c>
      <c r="F52" s="4" t="e">
        <f t="shared" si="497"/>
        <v>#REF!</v>
      </c>
      <c r="G52" s="4" t="e">
        <f t="shared" si="516"/>
        <v>#REF!</v>
      </c>
      <c r="H52" s="41" t="e">
        <f t="shared" si="498"/>
        <v>#REF!</v>
      </c>
      <c r="I52" s="4" t="e">
        <f t="shared" si="499"/>
        <v>#REF!</v>
      </c>
      <c r="J52" s="4" t="e">
        <f t="shared" si="517"/>
        <v>#REF!</v>
      </c>
      <c r="K52" s="41" t="e">
        <f t="shared" si="500"/>
        <v>#REF!</v>
      </c>
      <c r="L52" s="4" t="e">
        <f t="shared" si="507"/>
        <v>#REF!</v>
      </c>
      <c r="M52" s="14" t="e">
        <f t="shared" si="501"/>
        <v>#REF!</v>
      </c>
      <c r="N52" s="4" t="e">
        <f t="shared" si="502"/>
        <v>#REF!</v>
      </c>
      <c r="O52" s="32" t="e">
        <f t="shared" si="508"/>
        <v>#REF!</v>
      </c>
      <c r="R52" s="9">
        <v>45360</v>
      </c>
      <c r="S52" s="4">
        <f t="shared" si="509"/>
        <v>0</v>
      </c>
      <c r="T52" s="4">
        <f t="shared" si="518"/>
        <v>0</v>
      </c>
      <c r="U52" s="14" t="e">
        <f t="shared" si="503"/>
        <v>#REF!</v>
      </c>
      <c r="V52" s="4">
        <f t="shared" si="510"/>
        <v>0</v>
      </c>
      <c r="W52" s="4">
        <f t="shared" si="519"/>
        <v>0</v>
      </c>
      <c r="X52" s="41" t="e">
        <f t="shared" si="504"/>
        <v>#REF!</v>
      </c>
      <c r="Y52" s="4">
        <f t="shared" si="511"/>
        <v>0</v>
      </c>
      <c r="Z52" s="4">
        <f t="shared" si="520"/>
        <v>0</v>
      </c>
      <c r="AA52" s="41" t="e">
        <f t="shared" si="505"/>
        <v>#REF!</v>
      </c>
      <c r="AB52" s="4" t="e">
        <f t="shared" si="512"/>
        <v>#DIV/0!</v>
      </c>
      <c r="AC52" s="14" t="e">
        <f t="shared" si="506"/>
        <v>#DIV/0!</v>
      </c>
      <c r="AD52" s="4" t="e">
        <f t="shared" si="513"/>
        <v>#REF!</v>
      </c>
      <c r="AE52" s="32" t="e">
        <f t="shared" si="514"/>
        <v>#REF!</v>
      </c>
    </row>
    <row r="53" spans="2:31" x14ac:dyDescent="0.3">
      <c r="B53" s="9">
        <v>45361</v>
      </c>
      <c r="C53" s="4" t="e">
        <f t="shared" si="495"/>
        <v>#REF!</v>
      </c>
      <c r="D53" s="4" t="e">
        <f t="shared" si="515"/>
        <v>#REF!</v>
      </c>
      <c r="E53" s="14" t="e">
        <f t="shared" si="496"/>
        <v>#REF!</v>
      </c>
      <c r="F53" s="4" t="e">
        <f t="shared" si="497"/>
        <v>#REF!</v>
      </c>
      <c r="G53" s="4" t="e">
        <f t="shared" si="516"/>
        <v>#REF!</v>
      </c>
      <c r="H53" s="41" t="e">
        <f t="shared" si="498"/>
        <v>#REF!</v>
      </c>
      <c r="I53" s="4" t="e">
        <f t="shared" si="499"/>
        <v>#REF!</v>
      </c>
      <c r="J53" s="4" t="e">
        <f t="shared" si="517"/>
        <v>#REF!</v>
      </c>
      <c r="K53" s="41" t="e">
        <f t="shared" si="500"/>
        <v>#REF!</v>
      </c>
      <c r="L53" s="4" t="e">
        <f t="shared" si="507"/>
        <v>#REF!</v>
      </c>
      <c r="M53" s="14" t="e">
        <f t="shared" si="501"/>
        <v>#REF!</v>
      </c>
      <c r="N53" s="4" t="e">
        <f t="shared" si="502"/>
        <v>#REF!</v>
      </c>
      <c r="O53" s="32" t="e">
        <f t="shared" si="508"/>
        <v>#REF!</v>
      </c>
      <c r="R53" s="9">
        <v>45361</v>
      </c>
      <c r="S53" s="4">
        <f t="shared" si="509"/>
        <v>0</v>
      </c>
      <c r="T53" s="4">
        <f t="shared" si="518"/>
        <v>0</v>
      </c>
      <c r="U53" s="14" t="e">
        <f t="shared" si="503"/>
        <v>#REF!</v>
      </c>
      <c r="V53" s="4">
        <f t="shared" si="510"/>
        <v>0</v>
      </c>
      <c r="W53" s="4">
        <f t="shared" si="519"/>
        <v>0</v>
      </c>
      <c r="X53" s="41" t="e">
        <f t="shared" si="504"/>
        <v>#REF!</v>
      </c>
      <c r="Y53" s="4">
        <f t="shared" si="511"/>
        <v>0</v>
      </c>
      <c r="Z53" s="4">
        <f t="shared" si="520"/>
        <v>0</v>
      </c>
      <c r="AA53" s="41" t="e">
        <f t="shared" si="505"/>
        <v>#REF!</v>
      </c>
      <c r="AB53" s="4" t="e">
        <f t="shared" si="512"/>
        <v>#DIV/0!</v>
      </c>
      <c r="AC53" s="14" t="e">
        <f t="shared" si="506"/>
        <v>#DIV/0!</v>
      </c>
      <c r="AD53" s="4" t="e">
        <f t="shared" si="513"/>
        <v>#REF!</v>
      </c>
      <c r="AE53" s="32" t="e">
        <f t="shared" si="514"/>
        <v>#REF!</v>
      </c>
    </row>
    <row r="54" spans="2:31" x14ac:dyDescent="0.3">
      <c r="B54" s="9">
        <v>45362</v>
      </c>
      <c r="C54" s="4" t="e">
        <f t="shared" si="495"/>
        <v>#REF!</v>
      </c>
      <c r="D54" s="4" t="e">
        <f t="shared" si="515"/>
        <v>#REF!</v>
      </c>
      <c r="E54" s="14" t="e">
        <f t="shared" si="496"/>
        <v>#REF!</v>
      </c>
      <c r="F54" s="4" t="e">
        <f t="shared" si="497"/>
        <v>#REF!</v>
      </c>
      <c r="G54" s="4" t="e">
        <f t="shared" si="516"/>
        <v>#REF!</v>
      </c>
      <c r="H54" s="41" t="e">
        <f t="shared" si="498"/>
        <v>#REF!</v>
      </c>
      <c r="I54" s="4" t="e">
        <f t="shared" si="499"/>
        <v>#REF!</v>
      </c>
      <c r="J54" s="4" t="e">
        <f t="shared" si="517"/>
        <v>#REF!</v>
      </c>
      <c r="K54" s="41" t="e">
        <f t="shared" si="500"/>
        <v>#REF!</v>
      </c>
      <c r="L54" s="4" t="e">
        <f t="shared" si="507"/>
        <v>#REF!</v>
      </c>
      <c r="M54" s="14" t="e">
        <f t="shared" si="501"/>
        <v>#REF!</v>
      </c>
      <c r="N54" s="4" t="e">
        <f t="shared" si="502"/>
        <v>#REF!</v>
      </c>
      <c r="O54" s="32" t="e">
        <f t="shared" si="508"/>
        <v>#REF!</v>
      </c>
      <c r="R54" s="9">
        <v>45362</v>
      </c>
      <c r="S54" s="4">
        <f t="shared" si="509"/>
        <v>0</v>
      </c>
      <c r="T54" s="4">
        <f t="shared" si="518"/>
        <v>0</v>
      </c>
      <c r="U54" s="14" t="e">
        <f t="shared" si="503"/>
        <v>#REF!</v>
      </c>
      <c r="V54" s="4">
        <f t="shared" si="510"/>
        <v>0</v>
      </c>
      <c r="W54" s="4">
        <f t="shared" si="519"/>
        <v>0</v>
      </c>
      <c r="X54" s="41" t="e">
        <f t="shared" si="504"/>
        <v>#REF!</v>
      </c>
      <c r="Y54" s="4">
        <f t="shared" si="511"/>
        <v>0</v>
      </c>
      <c r="Z54" s="4">
        <f t="shared" si="520"/>
        <v>0</v>
      </c>
      <c r="AA54" s="41" t="e">
        <f t="shared" si="505"/>
        <v>#REF!</v>
      </c>
      <c r="AB54" s="4" t="e">
        <f t="shared" si="512"/>
        <v>#DIV/0!</v>
      </c>
      <c r="AC54" s="14" t="e">
        <f t="shared" si="506"/>
        <v>#DIV/0!</v>
      </c>
      <c r="AD54" s="4" t="e">
        <f t="shared" si="513"/>
        <v>#REF!</v>
      </c>
      <c r="AE54" s="32" t="e">
        <f t="shared" si="514"/>
        <v>#REF!</v>
      </c>
    </row>
    <row r="55" spans="2:31" x14ac:dyDescent="0.3">
      <c r="B55" s="9">
        <v>45363</v>
      </c>
      <c r="C55" s="4" t="e">
        <f t="shared" si="495"/>
        <v>#REF!</v>
      </c>
      <c r="D55" s="4" t="e">
        <f t="shared" si="515"/>
        <v>#REF!</v>
      </c>
      <c r="E55" s="14" t="e">
        <f t="shared" si="496"/>
        <v>#REF!</v>
      </c>
      <c r="F55" s="4" t="e">
        <f t="shared" si="497"/>
        <v>#REF!</v>
      </c>
      <c r="G55" s="4" t="e">
        <f t="shared" si="516"/>
        <v>#REF!</v>
      </c>
      <c r="H55" s="41" t="e">
        <f t="shared" si="498"/>
        <v>#REF!</v>
      </c>
      <c r="I55" s="4" t="e">
        <f t="shared" si="499"/>
        <v>#REF!</v>
      </c>
      <c r="J55" s="4" t="e">
        <f t="shared" si="517"/>
        <v>#REF!</v>
      </c>
      <c r="K55" s="41" t="e">
        <f t="shared" si="500"/>
        <v>#REF!</v>
      </c>
      <c r="L55" s="4" t="e">
        <f t="shared" si="507"/>
        <v>#REF!</v>
      </c>
      <c r="M55" s="14" t="e">
        <f t="shared" si="501"/>
        <v>#REF!</v>
      </c>
      <c r="N55" s="4" t="e">
        <f t="shared" si="502"/>
        <v>#REF!</v>
      </c>
      <c r="O55" s="32" t="e">
        <f t="shared" si="508"/>
        <v>#REF!</v>
      </c>
      <c r="R55" s="9">
        <v>45363</v>
      </c>
      <c r="S55" s="4">
        <f t="shared" si="509"/>
        <v>0</v>
      </c>
      <c r="T55" s="4">
        <f t="shared" si="518"/>
        <v>0</v>
      </c>
      <c r="U55" s="14" t="e">
        <f t="shared" si="503"/>
        <v>#REF!</v>
      </c>
      <c r="V55" s="4">
        <f t="shared" si="510"/>
        <v>0</v>
      </c>
      <c r="W55" s="4">
        <f t="shared" si="519"/>
        <v>0</v>
      </c>
      <c r="X55" s="41" t="e">
        <f t="shared" si="504"/>
        <v>#REF!</v>
      </c>
      <c r="Y55" s="4">
        <f t="shared" si="511"/>
        <v>0</v>
      </c>
      <c r="Z55" s="4">
        <f t="shared" si="520"/>
        <v>0</v>
      </c>
      <c r="AA55" s="41" t="e">
        <f t="shared" si="505"/>
        <v>#REF!</v>
      </c>
      <c r="AB55" s="4" t="e">
        <f t="shared" si="512"/>
        <v>#DIV/0!</v>
      </c>
      <c r="AC55" s="14" t="e">
        <f t="shared" si="506"/>
        <v>#DIV/0!</v>
      </c>
      <c r="AD55" s="4" t="e">
        <f t="shared" si="513"/>
        <v>#REF!</v>
      </c>
      <c r="AE55" s="32" t="e">
        <f t="shared" si="514"/>
        <v>#REF!</v>
      </c>
    </row>
    <row r="56" spans="2:31" x14ac:dyDescent="0.3">
      <c r="B56" s="9">
        <v>45364</v>
      </c>
      <c r="C56" s="4" t="e">
        <f t="shared" si="495"/>
        <v>#REF!</v>
      </c>
      <c r="D56" s="4" t="e">
        <f t="shared" si="515"/>
        <v>#REF!</v>
      </c>
      <c r="E56" s="14" t="e">
        <f t="shared" si="496"/>
        <v>#REF!</v>
      </c>
      <c r="F56" s="4" t="e">
        <f t="shared" si="497"/>
        <v>#REF!</v>
      </c>
      <c r="G56" s="4" t="e">
        <f t="shared" si="516"/>
        <v>#REF!</v>
      </c>
      <c r="H56" s="41" t="e">
        <f t="shared" si="498"/>
        <v>#REF!</v>
      </c>
      <c r="I56" s="4" t="e">
        <f t="shared" si="499"/>
        <v>#REF!</v>
      </c>
      <c r="J56" s="4" t="e">
        <f t="shared" si="517"/>
        <v>#REF!</v>
      </c>
      <c r="K56" s="41" t="e">
        <f t="shared" si="500"/>
        <v>#REF!</v>
      </c>
      <c r="L56" s="4" t="e">
        <f t="shared" si="507"/>
        <v>#REF!</v>
      </c>
      <c r="M56" s="14" t="e">
        <f t="shared" si="501"/>
        <v>#REF!</v>
      </c>
      <c r="N56" s="4" t="e">
        <f t="shared" si="502"/>
        <v>#REF!</v>
      </c>
      <c r="O56" s="32" t="e">
        <f t="shared" si="508"/>
        <v>#REF!</v>
      </c>
      <c r="R56" s="9">
        <v>45364</v>
      </c>
      <c r="S56" s="4">
        <f t="shared" si="509"/>
        <v>0</v>
      </c>
      <c r="T56" s="4">
        <f t="shared" si="518"/>
        <v>0</v>
      </c>
      <c r="U56" s="14" t="e">
        <f t="shared" si="503"/>
        <v>#REF!</v>
      </c>
      <c r="V56" s="4">
        <f t="shared" si="510"/>
        <v>0</v>
      </c>
      <c r="W56" s="4">
        <f t="shared" si="519"/>
        <v>0</v>
      </c>
      <c r="X56" s="41" t="e">
        <f t="shared" si="504"/>
        <v>#REF!</v>
      </c>
      <c r="Y56" s="4">
        <f t="shared" si="511"/>
        <v>0</v>
      </c>
      <c r="Z56" s="4">
        <f t="shared" si="520"/>
        <v>0</v>
      </c>
      <c r="AA56" s="41" t="e">
        <f t="shared" si="505"/>
        <v>#REF!</v>
      </c>
      <c r="AB56" s="4" t="e">
        <f t="shared" si="512"/>
        <v>#DIV/0!</v>
      </c>
      <c r="AC56" s="14" t="e">
        <f t="shared" si="506"/>
        <v>#DIV/0!</v>
      </c>
      <c r="AD56" s="4" t="e">
        <f t="shared" si="513"/>
        <v>#REF!</v>
      </c>
      <c r="AE56" s="32" t="e">
        <f t="shared" si="514"/>
        <v>#REF!</v>
      </c>
    </row>
    <row r="57" spans="2:31" x14ac:dyDescent="0.3">
      <c r="B57" s="9">
        <v>45365</v>
      </c>
      <c r="C57" s="4" t="e">
        <f t="shared" si="495"/>
        <v>#REF!</v>
      </c>
      <c r="D57" s="4" t="e">
        <f t="shared" si="515"/>
        <v>#REF!</v>
      </c>
      <c r="E57" s="14" t="e">
        <f t="shared" si="496"/>
        <v>#REF!</v>
      </c>
      <c r="F57" s="4" t="e">
        <f t="shared" si="497"/>
        <v>#REF!</v>
      </c>
      <c r="G57" s="4" t="e">
        <f t="shared" si="516"/>
        <v>#REF!</v>
      </c>
      <c r="H57" s="41" t="e">
        <f t="shared" si="498"/>
        <v>#REF!</v>
      </c>
      <c r="I57" s="4" t="e">
        <f t="shared" si="499"/>
        <v>#REF!</v>
      </c>
      <c r="J57" s="4" t="e">
        <f t="shared" si="517"/>
        <v>#REF!</v>
      </c>
      <c r="K57" s="41" t="e">
        <f t="shared" si="500"/>
        <v>#REF!</v>
      </c>
      <c r="L57" s="4" t="e">
        <f t="shared" si="507"/>
        <v>#REF!</v>
      </c>
      <c r="M57" s="14" t="e">
        <f t="shared" si="501"/>
        <v>#REF!</v>
      </c>
      <c r="N57" s="4" t="e">
        <f t="shared" si="502"/>
        <v>#REF!</v>
      </c>
      <c r="O57" s="32" t="e">
        <f t="shared" si="508"/>
        <v>#REF!</v>
      </c>
      <c r="R57" s="9">
        <v>45365</v>
      </c>
      <c r="S57" s="4">
        <f t="shared" si="509"/>
        <v>0</v>
      </c>
      <c r="T57" s="4">
        <f t="shared" si="518"/>
        <v>0</v>
      </c>
      <c r="U57" s="14" t="e">
        <f t="shared" si="503"/>
        <v>#REF!</v>
      </c>
      <c r="V57" s="4">
        <f t="shared" si="510"/>
        <v>0</v>
      </c>
      <c r="W57" s="4">
        <f t="shared" si="519"/>
        <v>0</v>
      </c>
      <c r="X57" s="41" t="e">
        <f t="shared" si="504"/>
        <v>#REF!</v>
      </c>
      <c r="Y57" s="4">
        <f t="shared" si="511"/>
        <v>0</v>
      </c>
      <c r="Z57" s="4">
        <f t="shared" si="520"/>
        <v>0</v>
      </c>
      <c r="AA57" s="41" t="e">
        <f t="shared" si="505"/>
        <v>#REF!</v>
      </c>
      <c r="AB57" s="4" t="e">
        <f t="shared" si="512"/>
        <v>#DIV/0!</v>
      </c>
      <c r="AC57" s="14" t="e">
        <f t="shared" si="506"/>
        <v>#DIV/0!</v>
      </c>
      <c r="AD57" s="4" t="e">
        <f t="shared" si="513"/>
        <v>#REF!</v>
      </c>
      <c r="AE57" s="32" t="e">
        <f t="shared" si="514"/>
        <v>#REF!</v>
      </c>
    </row>
    <row r="58" spans="2:31" x14ac:dyDescent="0.3">
      <c r="B58" s="9">
        <v>45366</v>
      </c>
      <c r="C58" s="4" t="e">
        <f t="shared" si="495"/>
        <v>#REF!</v>
      </c>
      <c r="D58" s="4" t="e">
        <f t="shared" si="515"/>
        <v>#REF!</v>
      </c>
      <c r="E58" s="14" t="e">
        <f t="shared" si="496"/>
        <v>#REF!</v>
      </c>
      <c r="F58" s="4" t="e">
        <f t="shared" si="497"/>
        <v>#REF!</v>
      </c>
      <c r="G58" s="4" t="e">
        <f t="shared" si="516"/>
        <v>#REF!</v>
      </c>
      <c r="H58" s="41" t="e">
        <f t="shared" si="498"/>
        <v>#REF!</v>
      </c>
      <c r="I58" s="4" t="e">
        <f t="shared" si="499"/>
        <v>#REF!</v>
      </c>
      <c r="J58" s="4" t="e">
        <f t="shared" si="517"/>
        <v>#REF!</v>
      </c>
      <c r="K58" s="41" t="e">
        <f t="shared" si="500"/>
        <v>#REF!</v>
      </c>
      <c r="L58" s="4" t="e">
        <f t="shared" si="507"/>
        <v>#REF!</v>
      </c>
      <c r="M58" s="14" t="e">
        <f t="shared" si="501"/>
        <v>#REF!</v>
      </c>
      <c r="N58" s="4" t="e">
        <f t="shared" si="502"/>
        <v>#REF!</v>
      </c>
      <c r="O58" s="32" t="e">
        <f t="shared" si="508"/>
        <v>#REF!</v>
      </c>
      <c r="R58" s="9">
        <v>45366</v>
      </c>
      <c r="S58" s="4">
        <f t="shared" si="509"/>
        <v>0</v>
      </c>
      <c r="T58" s="4">
        <f t="shared" si="518"/>
        <v>0</v>
      </c>
      <c r="U58" s="14" t="e">
        <f t="shared" si="503"/>
        <v>#REF!</v>
      </c>
      <c r="V58" s="4">
        <f t="shared" si="510"/>
        <v>0</v>
      </c>
      <c r="W58" s="4">
        <f t="shared" si="519"/>
        <v>0</v>
      </c>
      <c r="X58" s="41" t="e">
        <f t="shared" si="504"/>
        <v>#REF!</v>
      </c>
      <c r="Y58" s="4">
        <f t="shared" si="511"/>
        <v>0</v>
      </c>
      <c r="Z58" s="4">
        <f t="shared" si="520"/>
        <v>0</v>
      </c>
      <c r="AA58" s="41" t="e">
        <f t="shared" si="505"/>
        <v>#REF!</v>
      </c>
      <c r="AB58" s="4" t="e">
        <f t="shared" si="512"/>
        <v>#DIV/0!</v>
      </c>
      <c r="AC58" s="14" t="e">
        <f t="shared" si="506"/>
        <v>#DIV/0!</v>
      </c>
      <c r="AD58" s="4" t="e">
        <f t="shared" si="513"/>
        <v>#REF!</v>
      </c>
      <c r="AE58" s="32" t="e">
        <f t="shared" si="514"/>
        <v>#REF!</v>
      </c>
    </row>
    <row r="59" spans="2:31" x14ac:dyDescent="0.3">
      <c r="B59" s="9">
        <v>45367</v>
      </c>
      <c r="C59" s="4" t="e">
        <f t="shared" si="495"/>
        <v>#REF!</v>
      </c>
      <c r="D59" s="4" t="e">
        <f t="shared" si="515"/>
        <v>#REF!</v>
      </c>
      <c r="E59" s="14" t="e">
        <f t="shared" si="496"/>
        <v>#REF!</v>
      </c>
      <c r="F59" s="4" t="e">
        <f t="shared" si="497"/>
        <v>#REF!</v>
      </c>
      <c r="G59" s="4" t="e">
        <f t="shared" si="516"/>
        <v>#REF!</v>
      </c>
      <c r="H59" s="41" t="e">
        <f t="shared" si="498"/>
        <v>#REF!</v>
      </c>
      <c r="I59" s="4" t="e">
        <f t="shared" si="499"/>
        <v>#REF!</v>
      </c>
      <c r="J59" s="4" t="e">
        <f t="shared" si="517"/>
        <v>#REF!</v>
      </c>
      <c r="K59" s="41" t="e">
        <f t="shared" si="500"/>
        <v>#REF!</v>
      </c>
      <c r="L59" s="4" t="e">
        <f t="shared" si="507"/>
        <v>#REF!</v>
      </c>
      <c r="M59" s="14" t="e">
        <f t="shared" si="501"/>
        <v>#REF!</v>
      </c>
      <c r="N59" s="4" t="e">
        <f t="shared" si="502"/>
        <v>#REF!</v>
      </c>
      <c r="O59" s="32" t="e">
        <f t="shared" si="508"/>
        <v>#REF!</v>
      </c>
      <c r="R59" s="9">
        <v>45367</v>
      </c>
      <c r="S59" s="4">
        <f t="shared" si="509"/>
        <v>0</v>
      </c>
      <c r="T59" s="4">
        <f t="shared" si="518"/>
        <v>0</v>
      </c>
      <c r="U59" s="14" t="e">
        <f t="shared" si="503"/>
        <v>#REF!</v>
      </c>
      <c r="V59" s="4">
        <f t="shared" si="510"/>
        <v>0</v>
      </c>
      <c r="W59" s="4">
        <f t="shared" si="519"/>
        <v>0</v>
      </c>
      <c r="X59" s="41" t="e">
        <f t="shared" si="504"/>
        <v>#REF!</v>
      </c>
      <c r="Y59" s="4">
        <f t="shared" si="511"/>
        <v>0</v>
      </c>
      <c r="Z59" s="4">
        <f t="shared" si="520"/>
        <v>0</v>
      </c>
      <c r="AA59" s="41" t="e">
        <f t="shared" si="505"/>
        <v>#REF!</v>
      </c>
      <c r="AB59" s="4" t="e">
        <f t="shared" si="512"/>
        <v>#DIV/0!</v>
      </c>
      <c r="AC59" s="14" t="e">
        <f t="shared" si="506"/>
        <v>#DIV/0!</v>
      </c>
      <c r="AD59" s="4" t="e">
        <f t="shared" si="513"/>
        <v>#REF!</v>
      </c>
      <c r="AE59" s="32" t="e">
        <f t="shared" si="514"/>
        <v>#REF!</v>
      </c>
    </row>
    <row r="60" spans="2:31" x14ac:dyDescent="0.3">
      <c r="B60" s="9">
        <v>45368</v>
      </c>
      <c r="C60" s="4" t="e">
        <f t="shared" si="495"/>
        <v>#REF!</v>
      </c>
      <c r="D60" s="4" t="e">
        <f t="shared" si="515"/>
        <v>#REF!</v>
      </c>
      <c r="E60" s="14" t="e">
        <f t="shared" si="496"/>
        <v>#REF!</v>
      </c>
      <c r="F60" s="4" t="e">
        <f t="shared" si="497"/>
        <v>#REF!</v>
      </c>
      <c r="G60" s="4" t="e">
        <f t="shared" si="516"/>
        <v>#REF!</v>
      </c>
      <c r="H60" s="41" t="e">
        <f t="shared" si="498"/>
        <v>#REF!</v>
      </c>
      <c r="I60" s="4" t="e">
        <f t="shared" si="499"/>
        <v>#REF!</v>
      </c>
      <c r="J60" s="4" t="e">
        <f t="shared" si="517"/>
        <v>#REF!</v>
      </c>
      <c r="K60" s="41" t="e">
        <f t="shared" si="500"/>
        <v>#REF!</v>
      </c>
      <c r="L60" s="4" t="e">
        <f t="shared" si="507"/>
        <v>#REF!</v>
      </c>
      <c r="M60" s="14" t="e">
        <f t="shared" si="501"/>
        <v>#REF!</v>
      </c>
      <c r="N60" s="4" t="e">
        <f t="shared" si="502"/>
        <v>#REF!</v>
      </c>
      <c r="O60" s="32" t="e">
        <f t="shared" si="508"/>
        <v>#REF!</v>
      </c>
      <c r="R60" s="9">
        <v>45368</v>
      </c>
      <c r="S60" s="4">
        <f t="shared" si="509"/>
        <v>0</v>
      </c>
      <c r="T60" s="4">
        <f t="shared" si="518"/>
        <v>0</v>
      </c>
      <c r="U60" s="14" t="e">
        <f t="shared" si="503"/>
        <v>#REF!</v>
      </c>
      <c r="V60" s="4">
        <f t="shared" si="510"/>
        <v>0</v>
      </c>
      <c r="W60" s="4">
        <f t="shared" si="519"/>
        <v>0</v>
      </c>
      <c r="X60" s="41" t="e">
        <f t="shared" si="504"/>
        <v>#REF!</v>
      </c>
      <c r="Y60" s="4">
        <f t="shared" si="511"/>
        <v>0</v>
      </c>
      <c r="Z60" s="4">
        <f t="shared" si="520"/>
        <v>0</v>
      </c>
      <c r="AA60" s="41" t="e">
        <f t="shared" si="505"/>
        <v>#REF!</v>
      </c>
      <c r="AB60" s="4" t="e">
        <f t="shared" si="512"/>
        <v>#DIV/0!</v>
      </c>
      <c r="AC60" s="14" t="e">
        <f t="shared" si="506"/>
        <v>#DIV/0!</v>
      </c>
      <c r="AD60" s="4" t="e">
        <f t="shared" si="513"/>
        <v>#REF!</v>
      </c>
      <c r="AE60" s="32" t="e">
        <f t="shared" si="514"/>
        <v>#REF!</v>
      </c>
    </row>
    <row r="61" spans="2:31" x14ac:dyDescent="0.3">
      <c r="B61" s="9">
        <v>45369</v>
      </c>
      <c r="C61" s="4" t="e">
        <f t="shared" si="495"/>
        <v>#REF!</v>
      </c>
      <c r="D61" s="4" t="e">
        <f t="shared" si="515"/>
        <v>#REF!</v>
      </c>
      <c r="E61" s="14" t="e">
        <f t="shared" si="496"/>
        <v>#REF!</v>
      </c>
      <c r="F61" s="4" t="e">
        <f t="shared" si="497"/>
        <v>#REF!</v>
      </c>
      <c r="G61" s="4" t="e">
        <f t="shared" si="516"/>
        <v>#REF!</v>
      </c>
      <c r="H61" s="41" t="e">
        <f t="shared" si="498"/>
        <v>#REF!</v>
      </c>
      <c r="I61" s="4" t="e">
        <f t="shared" si="499"/>
        <v>#REF!</v>
      </c>
      <c r="J61" s="4" t="e">
        <f t="shared" si="517"/>
        <v>#REF!</v>
      </c>
      <c r="K61" s="41" t="e">
        <f t="shared" si="500"/>
        <v>#REF!</v>
      </c>
      <c r="L61" s="4" t="e">
        <f t="shared" si="507"/>
        <v>#REF!</v>
      </c>
      <c r="M61" s="14" t="e">
        <f t="shared" si="501"/>
        <v>#REF!</v>
      </c>
      <c r="N61" s="4" t="e">
        <f t="shared" si="502"/>
        <v>#REF!</v>
      </c>
      <c r="O61" s="32" t="e">
        <f t="shared" si="508"/>
        <v>#REF!</v>
      </c>
      <c r="R61" s="9">
        <v>45369</v>
      </c>
      <c r="S61" s="4">
        <f t="shared" si="509"/>
        <v>0</v>
      </c>
      <c r="T61" s="4">
        <f t="shared" si="518"/>
        <v>0</v>
      </c>
      <c r="U61" s="14" t="e">
        <f t="shared" si="503"/>
        <v>#REF!</v>
      </c>
      <c r="V61" s="4">
        <f t="shared" si="510"/>
        <v>0</v>
      </c>
      <c r="W61" s="4">
        <f t="shared" si="519"/>
        <v>0</v>
      </c>
      <c r="X61" s="41" t="e">
        <f t="shared" si="504"/>
        <v>#REF!</v>
      </c>
      <c r="Y61" s="4">
        <f t="shared" si="511"/>
        <v>0</v>
      </c>
      <c r="Z61" s="4">
        <f t="shared" si="520"/>
        <v>0</v>
      </c>
      <c r="AA61" s="41" t="e">
        <f t="shared" si="505"/>
        <v>#REF!</v>
      </c>
      <c r="AB61" s="4" t="e">
        <f t="shared" si="512"/>
        <v>#DIV/0!</v>
      </c>
      <c r="AC61" s="14" t="e">
        <f t="shared" si="506"/>
        <v>#DIV/0!</v>
      </c>
      <c r="AD61" s="4" t="e">
        <f t="shared" si="513"/>
        <v>#REF!</v>
      </c>
      <c r="AE61" s="32" t="e">
        <f t="shared" si="514"/>
        <v>#REF!</v>
      </c>
    </row>
    <row r="62" spans="2:31" x14ac:dyDescent="0.3">
      <c r="B62" s="9">
        <v>45370</v>
      </c>
      <c r="C62" s="4" t="e">
        <f t="shared" si="495"/>
        <v>#REF!</v>
      </c>
      <c r="D62" s="4" t="e">
        <f t="shared" si="515"/>
        <v>#REF!</v>
      </c>
      <c r="E62" s="14" t="e">
        <f t="shared" si="496"/>
        <v>#REF!</v>
      </c>
      <c r="F62" s="4" t="e">
        <f t="shared" si="497"/>
        <v>#REF!</v>
      </c>
      <c r="G62" s="4" t="e">
        <f t="shared" si="516"/>
        <v>#REF!</v>
      </c>
      <c r="H62" s="41" t="e">
        <f t="shared" si="498"/>
        <v>#REF!</v>
      </c>
      <c r="I62" s="4" t="e">
        <f t="shared" si="499"/>
        <v>#REF!</v>
      </c>
      <c r="J62" s="4" t="e">
        <f t="shared" si="517"/>
        <v>#REF!</v>
      </c>
      <c r="K62" s="41" t="e">
        <f t="shared" si="500"/>
        <v>#REF!</v>
      </c>
      <c r="L62" s="4" t="e">
        <f t="shared" si="507"/>
        <v>#REF!</v>
      </c>
      <c r="M62" s="14" t="e">
        <f t="shared" si="501"/>
        <v>#REF!</v>
      </c>
      <c r="N62" s="4" t="e">
        <f t="shared" si="502"/>
        <v>#REF!</v>
      </c>
      <c r="O62" s="32" t="e">
        <f t="shared" si="508"/>
        <v>#REF!</v>
      </c>
      <c r="R62" s="9">
        <v>45370</v>
      </c>
      <c r="S62" s="4">
        <f t="shared" si="509"/>
        <v>0</v>
      </c>
      <c r="T62" s="4">
        <f t="shared" si="518"/>
        <v>0</v>
      </c>
      <c r="U62" s="14" t="e">
        <f t="shared" si="503"/>
        <v>#REF!</v>
      </c>
      <c r="V62" s="4">
        <f t="shared" si="510"/>
        <v>0</v>
      </c>
      <c r="W62" s="4">
        <f t="shared" si="519"/>
        <v>0</v>
      </c>
      <c r="X62" s="41" t="e">
        <f t="shared" si="504"/>
        <v>#REF!</v>
      </c>
      <c r="Y62" s="4">
        <f t="shared" si="511"/>
        <v>0</v>
      </c>
      <c r="Z62" s="4">
        <f t="shared" si="520"/>
        <v>0</v>
      </c>
      <c r="AA62" s="41" t="e">
        <f t="shared" si="505"/>
        <v>#REF!</v>
      </c>
      <c r="AB62" s="4" t="e">
        <f t="shared" si="512"/>
        <v>#DIV/0!</v>
      </c>
      <c r="AC62" s="14" t="e">
        <f t="shared" si="506"/>
        <v>#DIV/0!</v>
      </c>
      <c r="AD62" s="4" t="e">
        <f t="shared" si="513"/>
        <v>#REF!</v>
      </c>
      <c r="AE62" s="32" t="e">
        <f t="shared" si="514"/>
        <v>#REF!</v>
      </c>
    </row>
    <row r="63" spans="2:31" x14ac:dyDescent="0.3">
      <c r="B63" s="9">
        <v>45371</v>
      </c>
      <c r="C63" s="4" t="e">
        <f t="shared" si="495"/>
        <v>#REF!</v>
      </c>
      <c r="D63" s="4" t="e">
        <f t="shared" si="515"/>
        <v>#REF!</v>
      </c>
      <c r="E63" s="14" t="e">
        <f t="shared" si="496"/>
        <v>#REF!</v>
      </c>
      <c r="F63" s="4" t="e">
        <f t="shared" si="497"/>
        <v>#REF!</v>
      </c>
      <c r="G63" s="4" t="e">
        <f t="shared" si="516"/>
        <v>#REF!</v>
      </c>
      <c r="H63" s="41" t="e">
        <f t="shared" si="498"/>
        <v>#REF!</v>
      </c>
      <c r="I63" s="4" t="e">
        <f t="shared" si="499"/>
        <v>#REF!</v>
      </c>
      <c r="J63" s="4" t="e">
        <f t="shared" si="517"/>
        <v>#REF!</v>
      </c>
      <c r="K63" s="41" t="e">
        <f t="shared" si="500"/>
        <v>#REF!</v>
      </c>
      <c r="L63" s="4" t="e">
        <f t="shared" si="507"/>
        <v>#REF!</v>
      </c>
      <c r="M63" s="14" t="e">
        <f t="shared" si="501"/>
        <v>#REF!</v>
      </c>
      <c r="N63" s="4" t="e">
        <f t="shared" si="502"/>
        <v>#REF!</v>
      </c>
      <c r="O63" s="32" t="e">
        <f t="shared" si="508"/>
        <v>#REF!</v>
      </c>
      <c r="R63" s="9">
        <v>45371</v>
      </c>
      <c r="S63" s="4">
        <f t="shared" si="509"/>
        <v>0</v>
      </c>
      <c r="T63" s="4">
        <f t="shared" si="518"/>
        <v>0</v>
      </c>
      <c r="U63" s="14" t="e">
        <f t="shared" si="503"/>
        <v>#REF!</v>
      </c>
      <c r="V63" s="4">
        <f t="shared" si="510"/>
        <v>0</v>
      </c>
      <c r="W63" s="4">
        <f t="shared" si="519"/>
        <v>0</v>
      </c>
      <c r="X63" s="41" t="e">
        <f t="shared" si="504"/>
        <v>#REF!</v>
      </c>
      <c r="Y63" s="4">
        <f t="shared" si="511"/>
        <v>0</v>
      </c>
      <c r="Z63" s="4">
        <f t="shared" si="520"/>
        <v>0</v>
      </c>
      <c r="AA63" s="41" t="e">
        <f t="shared" si="505"/>
        <v>#REF!</v>
      </c>
      <c r="AB63" s="4" t="e">
        <f t="shared" si="512"/>
        <v>#DIV/0!</v>
      </c>
      <c r="AC63" s="14" t="e">
        <f t="shared" si="506"/>
        <v>#DIV/0!</v>
      </c>
      <c r="AD63" s="4" t="e">
        <f t="shared" si="513"/>
        <v>#REF!</v>
      </c>
      <c r="AE63" s="32" t="e">
        <f t="shared" si="514"/>
        <v>#REF!</v>
      </c>
    </row>
    <row r="64" spans="2:31" x14ac:dyDescent="0.3">
      <c r="B64" s="9">
        <v>45372</v>
      </c>
      <c r="C64" s="4" t="e">
        <f t="shared" si="495"/>
        <v>#REF!</v>
      </c>
      <c r="D64" s="4" t="e">
        <f t="shared" si="515"/>
        <v>#REF!</v>
      </c>
      <c r="E64" s="14" t="e">
        <f t="shared" si="496"/>
        <v>#REF!</v>
      </c>
      <c r="F64" s="4" t="e">
        <f t="shared" si="497"/>
        <v>#REF!</v>
      </c>
      <c r="G64" s="4" t="e">
        <f t="shared" si="516"/>
        <v>#REF!</v>
      </c>
      <c r="H64" s="41" t="e">
        <f t="shared" si="498"/>
        <v>#REF!</v>
      </c>
      <c r="I64" s="4" t="e">
        <f t="shared" si="499"/>
        <v>#REF!</v>
      </c>
      <c r="J64" s="4" t="e">
        <f t="shared" si="517"/>
        <v>#REF!</v>
      </c>
      <c r="K64" s="41" t="e">
        <f t="shared" si="500"/>
        <v>#REF!</v>
      </c>
      <c r="L64" s="4" t="e">
        <f t="shared" si="507"/>
        <v>#REF!</v>
      </c>
      <c r="M64" s="14" t="e">
        <f t="shared" si="501"/>
        <v>#REF!</v>
      </c>
      <c r="N64" s="4" t="e">
        <f t="shared" si="502"/>
        <v>#REF!</v>
      </c>
      <c r="O64" s="32" t="e">
        <f t="shared" si="508"/>
        <v>#REF!</v>
      </c>
      <c r="R64" s="9">
        <v>45372</v>
      </c>
      <c r="S64" s="4">
        <f t="shared" si="509"/>
        <v>0</v>
      </c>
      <c r="T64" s="4">
        <f t="shared" si="518"/>
        <v>0</v>
      </c>
      <c r="U64" s="14" t="e">
        <f t="shared" si="503"/>
        <v>#REF!</v>
      </c>
      <c r="V64" s="4">
        <f t="shared" si="510"/>
        <v>0</v>
      </c>
      <c r="W64" s="4">
        <f t="shared" si="519"/>
        <v>0</v>
      </c>
      <c r="X64" s="41" t="e">
        <f t="shared" si="504"/>
        <v>#REF!</v>
      </c>
      <c r="Y64" s="4">
        <f t="shared" si="511"/>
        <v>0</v>
      </c>
      <c r="Z64" s="4">
        <f t="shared" si="520"/>
        <v>0</v>
      </c>
      <c r="AA64" s="41" t="e">
        <f t="shared" si="505"/>
        <v>#REF!</v>
      </c>
      <c r="AB64" s="4" t="e">
        <f t="shared" si="512"/>
        <v>#DIV/0!</v>
      </c>
      <c r="AC64" s="14" t="e">
        <f t="shared" si="506"/>
        <v>#DIV/0!</v>
      </c>
      <c r="AD64" s="4" t="e">
        <f t="shared" si="513"/>
        <v>#REF!</v>
      </c>
      <c r="AE64" s="32" t="e">
        <f t="shared" si="514"/>
        <v>#REF!</v>
      </c>
    </row>
    <row r="65" spans="2:31" x14ac:dyDescent="0.3">
      <c r="B65" s="9">
        <v>45373</v>
      </c>
      <c r="C65" s="4" t="e">
        <f t="shared" si="495"/>
        <v>#REF!</v>
      </c>
      <c r="D65" s="4" t="e">
        <f t="shared" si="515"/>
        <v>#REF!</v>
      </c>
      <c r="E65" s="14" t="e">
        <f t="shared" si="496"/>
        <v>#REF!</v>
      </c>
      <c r="F65" s="4" t="e">
        <f t="shared" si="497"/>
        <v>#REF!</v>
      </c>
      <c r="G65" s="4" t="e">
        <f t="shared" si="516"/>
        <v>#REF!</v>
      </c>
      <c r="H65" s="41" t="e">
        <f t="shared" si="498"/>
        <v>#REF!</v>
      </c>
      <c r="I65" s="4" t="e">
        <f t="shared" si="499"/>
        <v>#REF!</v>
      </c>
      <c r="J65" s="4" t="e">
        <f t="shared" si="517"/>
        <v>#REF!</v>
      </c>
      <c r="K65" s="41" t="e">
        <f t="shared" si="500"/>
        <v>#REF!</v>
      </c>
      <c r="L65" s="4" t="e">
        <f t="shared" si="507"/>
        <v>#REF!</v>
      </c>
      <c r="M65" s="14" t="e">
        <f t="shared" si="501"/>
        <v>#REF!</v>
      </c>
      <c r="N65" s="4" t="e">
        <f t="shared" si="502"/>
        <v>#REF!</v>
      </c>
      <c r="O65" s="32" t="e">
        <f t="shared" si="508"/>
        <v>#REF!</v>
      </c>
      <c r="R65" s="9">
        <v>45373</v>
      </c>
      <c r="S65" s="4">
        <f t="shared" si="509"/>
        <v>0</v>
      </c>
      <c r="T65" s="4">
        <f t="shared" si="518"/>
        <v>0</v>
      </c>
      <c r="U65" s="14" t="e">
        <f t="shared" si="503"/>
        <v>#REF!</v>
      </c>
      <c r="V65" s="4">
        <f t="shared" si="510"/>
        <v>0</v>
      </c>
      <c r="W65" s="4">
        <f t="shared" si="519"/>
        <v>0</v>
      </c>
      <c r="X65" s="41" t="e">
        <f t="shared" si="504"/>
        <v>#REF!</v>
      </c>
      <c r="Y65" s="4">
        <f t="shared" si="511"/>
        <v>0</v>
      </c>
      <c r="Z65" s="4">
        <f t="shared" si="520"/>
        <v>0</v>
      </c>
      <c r="AA65" s="41" t="e">
        <f t="shared" si="505"/>
        <v>#REF!</v>
      </c>
      <c r="AB65" s="4" t="e">
        <f t="shared" si="512"/>
        <v>#DIV/0!</v>
      </c>
      <c r="AC65" s="14" t="e">
        <f t="shared" si="506"/>
        <v>#DIV/0!</v>
      </c>
      <c r="AD65" s="4" t="e">
        <f t="shared" si="513"/>
        <v>#REF!</v>
      </c>
      <c r="AE65" s="32" t="e">
        <f t="shared" si="514"/>
        <v>#REF!</v>
      </c>
    </row>
    <row r="66" spans="2:31" x14ac:dyDescent="0.3">
      <c r="B66" s="9">
        <v>45374</v>
      </c>
      <c r="C66" s="4" t="e">
        <f t="shared" si="495"/>
        <v>#REF!</v>
      </c>
      <c r="D66" s="4" t="e">
        <f t="shared" si="515"/>
        <v>#REF!</v>
      </c>
      <c r="E66" s="14" t="e">
        <f t="shared" si="496"/>
        <v>#REF!</v>
      </c>
      <c r="F66" s="4" t="e">
        <f t="shared" si="497"/>
        <v>#REF!</v>
      </c>
      <c r="G66" s="4" t="e">
        <f t="shared" si="516"/>
        <v>#REF!</v>
      </c>
      <c r="H66" s="41" t="e">
        <f t="shared" si="498"/>
        <v>#REF!</v>
      </c>
      <c r="I66" s="4" t="e">
        <f t="shared" si="499"/>
        <v>#REF!</v>
      </c>
      <c r="J66" s="4" t="e">
        <f t="shared" si="517"/>
        <v>#REF!</v>
      </c>
      <c r="K66" s="41" t="e">
        <f t="shared" si="500"/>
        <v>#REF!</v>
      </c>
      <c r="L66" s="4" t="e">
        <f t="shared" si="507"/>
        <v>#REF!</v>
      </c>
      <c r="M66" s="14" t="e">
        <f t="shared" si="501"/>
        <v>#REF!</v>
      </c>
      <c r="N66" s="4" t="e">
        <f t="shared" si="502"/>
        <v>#REF!</v>
      </c>
      <c r="O66" s="32" t="e">
        <f t="shared" si="508"/>
        <v>#REF!</v>
      </c>
      <c r="R66" s="9">
        <v>45374</v>
      </c>
      <c r="S66" s="4">
        <f t="shared" si="509"/>
        <v>0</v>
      </c>
      <c r="T66" s="4">
        <f t="shared" si="518"/>
        <v>0</v>
      </c>
      <c r="U66" s="14" t="e">
        <f t="shared" si="503"/>
        <v>#REF!</v>
      </c>
      <c r="V66" s="4">
        <f t="shared" si="510"/>
        <v>0</v>
      </c>
      <c r="W66" s="4">
        <f t="shared" si="519"/>
        <v>0</v>
      </c>
      <c r="X66" s="41" t="e">
        <f t="shared" si="504"/>
        <v>#REF!</v>
      </c>
      <c r="Y66" s="4">
        <f t="shared" si="511"/>
        <v>0</v>
      </c>
      <c r="Z66" s="4">
        <f t="shared" si="520"/>
        <v>0</v>
      </c>
      <c r="AA66" s="41" t="e">
        <f t="shared" si="505"/>
        <v>#REF!</v>
      </c>
      <c r="AB66" s="4" t="e">
        <f t="shared" si="512"/>
        <v>#DIV/0!</v>
      </c>
      <c r="AC66" s="14" t="e">
        <f t="shared" si="506"/>
        <v>#DIV/0!</v>
      </c>
      <c r="AD66" s="4" t="e">
        <f t="shared" si="513"/>
        <v>#REF!</v>
      </c>
      <c r="AE66" s="32" t="e">
        <f t="shared" si="514"/>
        <v>#REF!</v>
      </c>
    </row>
    <row r="67" spans="2:31" x14ac:dyDescent="0.3">
      <c r="B67" s="9">
        <v>45375</v>
      </c>
      <c r="C67" s="4" t="e">
        <f t="shared" si="495"/>
        <v>#REF!</v>
      </c>
      <c r="D67" s="4" t="e">
        <f t="shared" si="515"/>
        <v>#REF!</v>
      </c>
      <c r="E67" s="14" t="e">
        <f t="shared" si="496"/>
        <v>#REF!</v>
      </c>
      <c r="F67" s="4" t="e">
        <f t="shared" si="497"/>
        <v>#REF!</v>
      </c>
      <c r="G67" s="4" t="e">
        <f t="shared" si="516"/>
        <v>#REF!</v>
      </c>
      <c r="H67" s="41" t="e">
        <f t="shared" si="498"/>
        <v>#REF!</v>
      </c>
      <c r="I67" s="4" t="e">
        <f t="shared" si="499"/>
        <v>#REF!</v>
      </c>
      <c r="J67" s="4" t="e">
        <f t="shared" si="517"/>
        <v>#REF!</v>
      </c>
      <c r="K67" s="41" t="e">
        <f t="shared" si="500"/>
        <v>#REF!</v>
      </c>
      <c r="L67" s="4" t="e">
        <f t="shared" si="507"/>
        <v>#REF!</v>
      </c>
      <c r="M67" s="14" t="e">
        <f t="shared" si="501"/>
        <v>#REF!</v>
      </c>
      <c r="N67" s="4" t="e">
        <f t="shared" si="502"/>
        <v>#REF!</v>
      </c>
      <c r="O67" s="32" t="e">
        <f t="shared" si="508"/>
        <v>#REF!</v>
      </c>
      <c r="R67" s="9">
        <v>45375</v>
      </c>
      <c r="S67" s="4">
        <f t="shared" si="509"/>
        <v>0</v>
      </c>
      <c r="T67" s="4">
        <f t="shared" si="518"/>
        <v>0</v>
      </c>
      <c r="U67" s="14" t="e">
        <f t="shared" si="503"/>
        <v>#REF!</v>
      </c>
      <c r="V67" s="4">
        <f t="shared" si="510"/>
        <v>0</v>
      </c>
      <c r="W67" s="4">
        <f t="shared" si="519"/>
        <v>0</v>
      </c>
      <c r="X67" s="41" t="e">
        <f t="shared" si="504"/>
        <v>#REF!</v>
      </c>
      <c r="Y67" s="4">
        <f t="shared" si="511"/>
        <v>0</v>
      </c>
      <c r="Z67" s="4">
        <f t="shared" si="520"/>
        <v>0</v>
      </c>
      <c r="AA67" s="41" t="e">
        <f t="shared" si="505"/>
        <v>#REF!</v>
      </c>
      <c r="AB67" s="4" t="e">
        <f t="shared" si="512"/>
        <v>#DIV/0!</v>
      </c>
      <c r="AC67" s="14" t="e">
        <f t="shared" si="506"/>
        <v>#DIV/0!</v>
      </c>
      <c r="AD67" s="4" t="e">
        <f t="shared" si="513"/>
        <v>#REF!</v>
      </c>
      <c r="AE67" s="32" t="e">
        <f t="shared" si="514"/>
        <v>#REF!</v>
      </c>
    </row>
    <row r="68" spans="2:31" x14ac:dyDescent="0.3">
      <c r="B68" s="9">
        <v>45376</v>
      </c>
      <c r="C68" s="4" t="e">
        <f t="shared" si="495"/>
        <v>#REF!</v>
      </c>
      <c r="D68" s="4" t="e">
        <f t="shared" si="515"/>
        <v>#REF!</v>
      </c>
      <c r="E68" s="14" t="e">
        <f t="shared" si="496"/>
        <v>#REF!</v>
      </c>
      <c r="F68" s="4" t="e">
        <f t="shared" si="497"/>
        <v>#REF!</v>
      </c>
      <c r="G68" s="4" t="e">
        <f t="shared" si="516"/>
        <v>#REF!</v>
      </c>
      <c r="H68" s="41" t="e">
        <f t="shared" si="498"/>
        <v>#REF!</v>
      </c>
      <c r="I68" s="4" t="e">
        <f t="shared" si="499"/>
        <v>#REF!</v>
      </c>
      <c r="J68" s="4" t="e">
        <f t="shared" si="517"/>
        <v>#REF!</v>
      </c>
      <c r="K68" s="41" t="e">
        <f t="shared" si="500"/>
        <v>#REF!</v>
      </c>
      <c r="L68" s="4" t="e">
        <f t="shared" si="507"/>
        <v>#REF!</v>
      </c>
      <c r="M68" s="14" t="e">
        <f t="shared" si="501"/>
        <v>#REF!</v>
      </c>
      <c r="N68" s="4" t="e">
        <f t="shared" si="502"/>
        <v>#REF!</v>
      </c>
      <c r="O68" s="32" t="e">
        <f t="shared" si="508"/>
        <v>#REF!</v>
      </c>
      <c r="R68" s="9">
        <v>45376</v>
      </c>
      <c r="S68" s="4">
        <f t="shared" si="509"/>
        <v>0</v>
      </c>
      <c r="T68" s="4">
        <f t="shared" si="518"/>
        <v>0</v>
      </c>
      <c r="U68" s="14" t="e">
        <f t="shared" si="503"/>
        <v>#REF!</v>
      </c>
      <c r="V68" s="4">
        <f t="shared" si="510"/>
        <v>0</v>
      </c>
      <c r="W68" s="4">
        <f t="shared" si="519"/>
        <v>0</v>
      </c>
      <c r="X68" s="41" t="e">
        <f t="shared" si="504"/>
        <v>#REF!</v>
      </c>
      <c r="Y68" s="4">
        <f t="shared" si="511"/>
        <v>0</v>
      </c>
      <c r="Z68" s="4">
        <f t="shared" si="520"/>
        <v>0</v>
      </c>
      <c r="AA68" s="41" t="e">
        <f t="shared" si="505"/>
        <v>#REF!</v>
      </c>
      <c r="AB68" s="4" t="e">
        <f t="shared" si="512"/>
        <v>#DIV/0!</v>
      </c>
      <c r="AC68" s="14" t="e">
        <f t="shared" si="506"/>
        <v>#DIV/0!</v>
      </c>
      <c r="AD68" s="4" t="e">
        <f t="shared" si="513"/>
        <v>#REF!</v>
      </c>
      <c r="AE68" s="32" t="e">
        <f t="shared" si="514"/>
        <v>#REF!</v>
      </c>
    </row>
    <row r="69" spans="2:31" x14ac:dyDescent="0.3">
      <c r="B69" s="9">
        <v>45377</v>
      </c>
      <c r="C69" s="4" t="e">
        <f t="shared" si="495"/>
        <v>#REF!</v>
      </c>
      <c r="D69" s="4" t="e">
        <f t="shared" si="515"/>
        <v>#REF!</v>
      </c>
      <c r="E69" s="14" t="e">
        <f t="shared" si="496"/>
        <v>#REF!</v>
      </c>
      <c r="F69" s="4" t="e">
        <f t="shared" si="497"/>
        <v>#REF!</v>
      </c>
      <c r="G69" s="4" t="e">
        <f t="shared" si="516"/>
        <v>#REF!</v>
      </c>
      <c r="H69" s="41" t="e">
        <f t="shared" si="498"/>
        <v>#REF!</v>
      </c>
      <c r="I69" s="4" t="e">
        <f t="shared" si="499"/>
        <v>#REF!</v>
      </c>
      <c r="J69" s="4" t="e">
        <f t="shared" si="517"/>
        <v>#REF!</v>
      </c>
      <c r="K69" s="41" t="e">
        <f t="shared" si="500"/>
        <v>#REF!</v>
      </c>
      <c r="L69" s="4" t="e">
        <f t="shared" si="507"/>
        <v>#REF!</v>
      </c>
      <c r="M69" s="14" t="e">
        <f t="shared" si="501"/>
        <v>#REF!</v>
      </c>
      <c r="N69" s="4" t="e">
        <f t="shared" si="502"/>
        <v>#REF!</v>
      </c>
      <c r="O69" s="32" t="e">
        <f t="shared" si="508"/>
        <v>#REF!</v>
      </c>
      <c r="R69" s="9">
        <v>45377</v>
      </c>
      <c r="S69" s="4">
        <f t="shared" si="509"/>
        <v>0</v>
      </c>
      <c r="T69" s="4">
        <f t="shared" si="518"/>
        <v>0</v>
      </c>
      <c r="U69" s="14" t="e">
        <f t="shared" si="503"/>
        <v>#REF!</v>
      </c>
      <c r="V69" s="4">
        <f t="shared" si="510"/>
        <v>0</v>
      </c>
      <c r="W69" s="4">
        <f t="shared" si="519"/>
        <v>0</v>
      </c>
      <c r="X69" s="41" t="e">
        <f t="shared" si="504"/>
        <v>#REF!</v>
      </c>
      <c r="Y69" s="4">
        <f t="shared" si="511"/>
        <v>0</v>
      </c>
      <c r="Z69" s="4">
        <f t="shared" si="520"/>
        <v>0</v>
      </c>
      <c r="AA69" s="41" t="e">
        <f t="shared" si="505"/>
        <v>#REF!</v>
      </c>
      <c r="AB69" s="4" t="e">
        <f t="shared" si="512"/>
        <v>#DIV/0!</v>
      </c>
      <c r="AC69" s="14" t="e">
        <f t="shared" si="506"/>
        <v>#DIV/0!</v>
      </c>
      <c r="AD69" s="4" t="e">
        <f t="shared" si="513"/>
        <v>#REF!</v>
      </c>
      <c r="AE69" s="32" t="e">
        <f t="shared" si="514"/>
        <v>#REF!</v>
      </c>
    </row>
    <row r="70" spans="2:31" x14ac:dyDescent="0.3">
      <c r="B70" s="9">
        <v>45378</v>
      </c>
      <c r="C70" s="4" t="e">
        <f t="shared" si="495"/>
        <v>#REF!</v>
      </c>
      <c r="D70" s="4" t="e">
        <f t="shared" si="515"/>
        <v>#REF!</v>
      </c>
      <c r="E70" s="14" t="e">
        <f t="shared" si="496"/>
        <v>#REF!</v>
      </c>
      <c r="F70" s="4" t="e">
        <f t="shared" si="497"/>
        <v>#REF!</v>
      </c>
      <c r="G70" s="4" t="e">
        <f t="shared" si="516"/>
        <v>#REF!</v>
      </c>
      <c r="H70" s="41" t="e">
        <f t="shared" si="498"/>
        <v>#REF!</v>
      </c>
      <c r="I70" s="4" t="e">
        <f t="shared" si="499"/>
        <v>#REF!</v>
      </c>
      <c r="J70" s="4" t="e">
        <f t="shared" si="517"/>
        <v>#REF!</v>
      </c>
      <c r="K70" s="41" t="e">
        <f t="shared" si="500"/>
        <v>#REF!</v>
      </c>
      <c r="L70" s="4" t="e">
        <f t="shared" si="507"/>
        <v>#REF!</v>
      </c>
      <c r="M70" s="14" t="e">
        <f t="shared" si="501"/>
        <v>#REF!</v>
      </c>
      <c r="N70" s="4" t="e">
        <f t="shared" si="502"/>
        <v>#REF!</v>
      </c>
      <c r="O70" s="32" t="e">
        <f t="shared" si="508"/>
        <v>#REF!</v>
      </c>
      <c r="R70" s="9">
        <v>45378</v>
      </c>
      <c r="S70" s="4">
        <f t="shared" si="509"/>
        <v>0</v>
      </c>
      <c r="T70" s="4">
        <f t="shared" si="518"/>
        <v>0</v>
      </c>
      <c r="U70" s="14" t="e">
        <f t="shared" si="503"/>
        <v>#REF!</v>
      </c>
      <c r="V70" s="4">
        <f t="shared" si="510"/>
        <v>0</v>
      </c>
      <c r="W70" s="4">
        <f t="shared" si="519"/>
        <v>0</v>
      </c>
      <c r="X70" s="41" t="e">
        <f t="shared" si="504"/>
        <v>#REF!</v>
      </c>
      <c r="Y70" s="4">
        <f t="shared" si="511"/>
        <v>0</v>
      </c>
      <c r="Z70" s="4">
        <f t="shared" si="520"/>
        <v>0</v>
      </c>
      <c r="AA70" s="41" t="e">
        <f t="shared" si="505"/>
        <v>#REF!</v>
      </c>
      <c r="AB70" s="4" t="e">
        <f t="shared" si="512"/>
        <v>#DIV/0!</v>
      </c>
      <c r="AC70" s="14" t="e">
        <f t="shared" si="506"/>
        <v>#DIV/0!</v>
      </c>
      <c r="AD70" s="4" t="e">
        <f t="shared" si="513"/>
        <v>#REF!</v>
      </c>
      <c r="AE70" s="32" t="e">
        <f t="shared" si="514"/>
        <v>#REF!</v>
      </c>
    </row>
    <row r="71" spans="2:31" x14ac:dyDescent="0.3">
      <c r="B71" s="9">
        <v>45379</v>
      </c>
      <c r="C71" s="4" t="e">
        <f t="shared" si="495"/>
        <v>#REF!</v>
      </c>
      <c r="D71" s="4" t="e">
        <f t="shared" si="515"/>
        <v>#REF!</v>
      </c>
      <c r="E71" s="14" t="e">
        <f t="shared" si="496"/>
        <v>#REF!</v>
      </c>
      <c r="F71" s="4" t="e">
        <f t="shared" si="497"/>
        <v>#REF!</v>
      </c>
      <c r="G71" s="4" t="e">
        <f t="shared" si="516"/>
        <v>#REF!</v>
      </c>
      <c r="H71" s="41" t="e">
        <f t="shared" si="498"/>
        <v>#REF!</v>
      </c>
      <c r="I71" s="4" t="e">
        <f t="shared" si="499"/>
        <v>#REF!</v>
      </c>
      <c r="J71" s="4" t="e">
        <f t="shared" si="517"/>
        <v>#REF!</v>
      </c>
      <c r="K71" s="41" t="e">
        <f t="shared" si="500"/>
        <v>#REF!</v>
      </c>
      <c r="L71" s="4" t="e">
        <f t="shared" si="507"/>
        <v>#REF!</v>
      </c>
      <c r="M71" s="14" t="e">
        <f t="shared" si="501"/>
        <v>#REF!</v>
      </c>
      <c r="N71" s="4" t="e">
        <f t="shared" si="502"/>
        <v>#REF!</v>
      </c>
      <c r="O71" s="32" t="e">
        <f t="shared" si="508"/>
        <v>#REF!</v>
      </c>
      <c r="R71" s="9">
        <v>45379</v>
      </c>
      <c r="S71" s="4">
        <f t="shared" si="509"/>
        <v>0</v>
      </c>
      <c r="T71" s="4">
        <f t="shared" si="518"/>
        <v>0</v>
      </c>
      <c r="U71" s="14" t="e">
        <f t="shared" si="503"/>
        <v>#REF!</v>
      </c>
      <c r="V71" s="4">
        <f t="shared" si="510"/>
        <v>0</v>
      </c>
      <c r="W71" s="4">
        <f t="shared" si="519"/>
        <v>0</v>
      </c>
      <c r="X71" s="41" t="e">
        <f t="shared" si="504"/>
        <v>#REF!</v>
      </c>
      <c r="Y71" s="4">
        <f t="shared" si="511"/>
        <v>0</v>
      </c>
      <c r="Z71" s="4">
        <f t="shared" si="520"/>
        <v>0</v>
      </c>
      <c r="AA71" s="41" t="e">
        <f t="shared" si="505"/>
        <v>#REF!</v>
      </c>
      <c r="AB71" s="4" t="e">
        <f t="shared" si="512"/>
        <v>#DIV/0!</v>
      </c>
      <c r="AC71" s="14" t="e">
        <f t="shared" si="506"/>
        <v>#DIV/0!</v>
      </c>
      <c r="AD71" s="4" t="e">
        <f t="shared" si="513"/>
        <v>#REF!</v>
      </c>
      <c r="AE71" s="32" t="e">
        <f t="shared" si="514"/>
        <v>#REF!</v>
      </c>
    </row>
    <row r="72" spans="2:31" x14ac:dyDescent="0.3">
      <c r="B72" s="9">
        <v>45380</v>
      </c>
      <c r="C72" s="4" t="e">
        <f t="shared" si="495"/>
        <v>#REF!</v>
      </c>
      <c r="D72" s="4" t="e">
        <f t="shared" si="515"/>
        <v>#REF!</v>
      </c>
      <c r="E72" s="14" t="e">
        <f t="shared" si="496"/>
        <v>#REF!</v>
      </c>
      <c r="F72" s="4" t="e">
        <f t="shared" si="497"/>
        <v>#REF!</v>
      </c>
      <c r="G72" s="4" t="e">
        <f t="shared" si="516"/>
        <v>#REF!</v>
      </c>
      <c r="H72" s="41" t="e">
        <f t="shared" si="498"/>
        <v>#REF!</v>
      </c>
      <c r="I72" s="4" t="e">
        <f t="shared" si="499"/>
        <v>#REF!</v>
      </c>
      <c r="J72" s="4" t="e">
        <f t="shared" si="517"/>
        <v>#REF!</v>
      </c>
      <c r="K72" s="41" t="e">
        <f t="shared" si="500"/>
        <v>#REF!</v>
      </c>
      <c r="L72" s="4" t="e">
        <f t="shared" si="507"/>
        <v>#REF!</v>
      </c>
      <c r="M72" s="14" t="e">
        <f>+L72/#REF!-1</f>
        <v>#REF!</v>
      </c>
      <c r="N72" s="4" t="e">
        <f t="shared" si="502"/>
        <v>#REF!</v>
      </c>
      <c r="O72" s="32" t="e">
        <f t="shared" si="508"/>
        <v>#REF!</v>
      </c>
      <c r="R72" s="9">
        <v>45380</v>
      </c>
      <c r="S72" s="4">
        <f t="shared" si="509"/>
        <v>0</v>
      </c>
      <c r="T72" s="4">
        <f t="shared" si="518"/>
        <v>0</v>
      </c>
      <c r="U72" s="14" t="e">
        <f t="shared" si="503"/>
        <v>#REF!</v>
      </c>
      <c r="V72" s="4">
        <f t="shared" si="510"/>
        <v>0</v>
      </c>
      <c r="W72" s="4">
        <f t="shared" si="519"/>
        <v>0</v>
      </c>
      <c r="X72" s="41" t="e">
        <f t="shared" si="504"/>
        <v>#REF!</v>
      </c>
      <c r="Y72" s="4">
        <f t="shared" si="511"/>
        <v>0</v>
      </c>
      <c r="Z72" s="4">
        <f t="shared" si="520"/>
        <v>0</v>
      </c>
      <c r="AA72" s="41" t="e">
        <f t="shared" si="505"/>
        <v>#REF!</v>
      </c>
      <c r="AB72" s="4" t="e">
        <f t="shared" si="512"/>
        <v>#DIV/0!</v>
      </c>
      <c r="AC72" s="14" t="e">
        <f>+AB72/#REF!-1</f>
        <v>#DIV/0!</v>
      </c>
      <c r="AD72" s="4" t="e">
        <f t="shared" si="513"/>
        <v>#REF!</v>
      </c>
      <c r="AE72" s="32" t="e">
        <f t="shared" si="514"/>
        <v>#REF!</v>
      </c>
    </row>
    <row r="73" spans="2:31" x14ac:dyDescent="0.3">
      <c r="B73" s="9">
        <v>45381</v>
      </c>
      <c r="C73" s="4" t="e">
        <f t="shared" si="495"/>
        <v>#REF!</v>
      </c>
      <c r="D73" s="4" t="e">
        <f t="shared" si="515"/>
        <v>#REF!</v>
      </c>
      <c r="E73" s="14" t="e">
        <f t="shared" si="496"/>
        <v>#REF!</v>
      </c>
      <c r="F73" s="4" t="e">
        <f t="shared" si="497"/>
        <v>#REF!</v>
      </c>
      <c r="G73" s="4" t="e">
        <f t="shared" si="516"/>
        <v>#REF!</v>
      </c>
      <c r="H73" s="41" t="e">
        <f t="shared" si="498"/>
        <v>#REF!</v>
      </c>
      <c r="I73" s="4" t="e">
        <f t="shared" si="499"/>
        <v>#REF!</v>
      </c>
      <c r="J73" s="4" t="e">
        <f t="shared" si="517"/>
        <v>#REF!</v>
      </c>
      <c r="K73" s="41" t="e">
        <f t="shared" si="500"/>
        <v>#REF!</v>
      </c>
      <c r="L73" s="4" t="e">
        <f t="shared" si="507"/>
        <v>#REF!</v>
      </c>
      <c r="M73" s="14" t="e">
        <f>+L73/#REF!-1</f>
        <v>#REF!</v>
      </c>
      <c r="N73" s="4" t="e">
        <f t="shared" si="502"/>
        <v>#REF!</v>
      </c>
      <c r="O73" s="32" t="e">
        <f t="shared" si="508"/>
        <v>#REF!</v>
      </c>
      <c r="R73" s="9">
        <v>45381</v>
      </c>
      <c r="S73" s="4">
        <f t="shared" si="509"/>
        <v>0</v>
      </c>
      <c r="T73" s="4">
        <f t="shared" si="518"/>
        <v>0</v>
      </c>
      <c r="U73" s="14" t="e">
        <f t="shared" si="503"/>
        <v>#REF!</v>
      </c>
      <c r="V73" s="4">
        <f t="shared" si="510"/>
        <v>0</v>
      </c>
      <c r="W73" s="4">
        <f t="shared" si="519"/>
        <v>0</v>
      </c>
      <c r="X73" s="41" t="e">
        <f t="shared" si="504"/>
        <v>#REF!</v>
      </c>
      <c r="Y73" s="4">
        <f t="shared" si="511"/>
        <v>0</v>
      </c>
      <c r="Z73" s="4">
        <f t="shared" si="520"/>
        <v>0</v>
      </c>
      <c r="AA73" s="41" t="e">
        <f t="shared" si="505"/>
        <v>#REF!</v>
      </c>
      <c r="AB73" s="4" t="e">
        <f t="shared" si="512"/>
        <v>#DIV/0!</v>
      </c>
      <c r="AC73" s="14" t="e">
        <f>+AB73/#REF!-1</f>
        <v>#DIV/0!</v>
      </c>
      <c r="AD73" s="4" t="e">
        <f t="shared" si="513"/>
        <v>#REF!</v>
      </c>
      <c r="AE73" s="32" t="e">
        <f t="shared" si="514"/>
        <v>#REF!</v>
      </c>
    </row>
    <row r="74" spans="2:31" x14ac:dyDescent="0.3">
      <c r="B74" s="9">
        <v>45382</v>
      </c>
      <c r="C74" s="4" t="e">
        <f t="shared" si="495"/>
        <v>#VALUE!</v>
      </c>
      <c r="D74" s="4" t="e">
        <f t="shared" si="515"/>
        <v>#VALUE!</v>
      </c>
      <c r="E74" s="14" t="e">
        <f t="shared" si="496"/>
        <v>#VALUE!</v>
      </c>
      <c r="F74" s="4" t="e">
        <f t="shared" si="497"/>
        <v>#VALUE!</v>
      </c>
      <c r="G74" s="4" t="e">
        <f t="shared" si="516"/>
        <v>#VALUE!</v>
      </c>
      <c r="H74" s="41" t="e">
        <f t="shared" si="498"/>
        <v>#VALUE!</v>
      </c>
      <c r="I74" s="4">
        <f t="shared" si="499"/>
        <v>0</v>
      </c>
      <c r="J74" s="4" t="e">
        <f t="shared" si="517"/>
        <v>#REF!</v>
      </c>
      <c r="K74" s="41" t="e">
        <f t="shared" si="500"/>
        <v>#REF!</v>
      </c>
      <c r="L74" s="4" t="e">
        <f t="shared" si="507"/>
        <v>#VALUE!</v>
      </c>
      <c r="M74" s="14" t="e">
        <f>+L74/#REF!-1</f>
        <v>#VALUE!</v>
      </c>
      <c r="N74" s="4" t="e">
        <f t="shared" si="502"/>
        <v>#REF!</v>
      </c>
      <c r="O74" s="32" t="e">
        <f t="shared" si="508"/>
        <v>#VALUE!</v>
      </c>
      <c r="R74" s="9">
        <v>45382</v>
      </c>
      <c r="S74" s="4">
        <f t="shared" si="509"/>
        <v>0</v>
      </c>
      <c r="T74" s="4">
        <f t="shared" si="518"/>
        <v>0</v>
      </c>
      <c r="U74" s="14" t="e">
        <f t="shared" si="503"/>
        <v>#REF!</v>
      </c>
      <c r="V74" s="4">
        <f t="shared" si="510"/>
        <v>0</v>
      </c>
      <c r="W74" s="4">
        <f t="shared" si="519"/>
        <v>0</v>
      </c>
      <c r="X74" s="41" t="e">
        <f t="shared" si="504"/>
        <v>#REF!</v>
      </c>
      <c r="Y74" s="4">
        <f t="shared" si="511"/>
        <v>0</v>
      </c>
      <c r="Z74" s="4">
        <f t="shared" si="520"/>
        <v>0</v>
      </c>
      <c r="AA74" s="41" t="e">
        <f t="shared" si="505"/>
        <v>#REF!</v>
      </c>
      <c r="AB74" s="4" t="e">
        <f t="shared" si="512"/>
        <v>#DIV/0!</v>
      </c>
      <c r="AC74" s="14" t="e">
        <f>+AB74/#REF!-1</f>
        <v>#DIV/0!</v>
      </c>
      <c r="AD74" s="4" t="e">
        <f t="shared" si="513"/>
        <v>#REF!</v>
      </c>
      <c r="AE74" s="32" t="e">
        <f t="shared" si="514"/>
        <v>#REF!</v>
      </c>
    </row>
    <row r="75" spans="2:31" x14ac:dyDescent="0.3">
      <c r="B75" s="51" t="s">
        <v>22</v>
      </c>
      <c r="C75" s="10" t="e">
        <f>SUM(C44:C72)</f>
        <v>#REF!</v>
      </c>
      <c r="D75" s="10" t="e">
        <f>SUM(D44:D72)</f>
        <v>#REF!</v>
      </c>
      <c r="E75" s="40"/>
      <c r="F75" s="10" t="e">
        <f>SUM(F44:F72)</f>
        <v>#REF!</v>
      </c>
      <c r="G75" s="10" t="e">
        <f>SUM(G44:G72)</f>
        <v>#REF!</v>
      </c>
      <c r="H75" s="10"/>
      <c r="I75" s="10" t="e">
        <f>SUM(I44:I72)</f>
        <v>#REF!</v>
      </c>
      <c r="J75" s="10" t="e">
        <f>SUM(J44:J72)</f>
        <v>#REF!</v>
      </c>
      <c r="K75" s="10"/>
      <c r="L75" s="39" t="e">
        <f>+F75/I75</f>
        <v>#REF!</v>
      </c>
      <c r="M75" s="35"/>
      <c r="N75" s="10" t="e">
        <f>SUM(N44:N72)</f>
        <v>#REF!</v>
      </c>
      <c r="O75" s="10"/>
      <c r="R75" s="51" t="s">
        <v>22</v>
      </c>
      <c r="S75" s="10">
        <f>SUM(S44:S72)</f>
        <v>0</v>
      </c>
      <c r="T75" s="10">
        <f>SUM(T44:T72)</f>
        <v>0</v>
      </c>
      <c r="U75" s="40"/>
      <c r="V75" s="10">
        <f>SUM(V44:V72)</f>
        <v>0</v>
      </c>
      <c r="W75" s="10">
        <f>SUM(W44:W72)</f>
        <v>0</v>
      </c>
      <c r="X75" s="10"/>
      <c r="Y75" s="10">
        <f>SUM(Y44:Y74)</f>
        <v>0</v>
      </c>
      <c r="Z75" s="10">
        <f>SUM(Z44:Z72)</f>
        <v>0</v>
      </c>
      <c r="AA75" s="10"/>
      <c r="AB75" s="39" t="e">
        <f>+V75/Y75</f>
        <v>#DIV/0!</v>
      </c>
      <c r="AC75" s="35"/>
      <c r="AD75" s="10" t="e">
        <f>SUM(AD44:AD72)</f>
        <v>#REF!</v>
      </c>
      <c r="AE75" s="10"/>
    </row>
  </sheetData>
  <mergeCells count="2">
    <mergeCell ref="R3:AD3"/>
    <mergeCell ref="R42:AD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DD05D-82D7-4878-8B92-2429CC2F17A3}">
  <dimension ref="A2:BB75"/>
  <sheetViews>
    <sheetView topLeftCell="A42" zoomScale="82" zoomScaleNormal="82" workbookViewId="0">
      <pane xSplit="1" topLeftCell="AJ1" activePane="topRight" state="frozen"/>
      <selection pane="topRight" activeCell="AX50" sqref="AX50"/>
    </sheetView>
  </sheetViews>
  <sheetFormatPr baseColWidth="10" defaultRowHeight="14.4" x14ac:dyDescent="0.3"/>
  <cols>
    <col min="1" max="1" width="21" style="50" customWidth="1"/>
    <col min="2" max="2" width="15.109375" customWidth="1"/>
    <col min="3" max="3" width="18.88671875" customWidth="1"/>
    <col min="4" max="4" width="7.77734375" bestFit="1" customWidth="1"/>
    <col min="5" max="5" width="12.5546875" customWidth="1"/>
    <col min="6" max="6" width="17.88671875" customWidth="1"/>
    <col min="8" max="8" width="13.33203125" customWidth="1"/>
    <col min="9" max="9" width="17.109375" customWidth="1"/>
    <col min="11" max="11" width="14.44140625" customWidth="1"/>
    <col min="14" max="14" width="17" customWidth="1"/>
    <col min="15" max="15" width="13.44140625" customWidth="1"/>
    <col min="16" max="16" width="17.109375" customWidth="1"/>
    <col min="18" max="18" width="12" bestFit="1" customWidth="1"/>
    <col min="19" max="19" width="16.44140625" customWidth="1"/>
    <col min="21" max="21" width="13.88671875" customWidth="1"/>
    <col min="22" max="22" width="17.88671875" customWidth="1"/>
    <col min="24" max="24" width="14.33203125" customWidth="1"/>
    <col min="27" max="27" width="17.109375" customWidth="1"/>
    <col min="28" max="28" width="14.6640625" customWidth="1"/>
    <col min="29" max="29" width="17.33203125" customWidth="1"/>
    <col min="31" max="31" width="12.44140625" bestFit="1" customWidth="1"/>
    <col min="32" max="32" width="16.6640625" customWidth="1"/>
    <col min="34" max="34" width="13.6640625" customWidth="1"/>
    <col min="35" max="35" width="17.109375" customWidth="1"/>
    <col min="37" max="37" width="14.6640625" customWidth="1"/>
    <col min="40" max="40" width="17.33203125" customWidth="1"/>
    <col min="43" max="43" width="23.44140625" customWidth="1"/>
    <col min="44" max="44" width="13.33203125" customWidth="1"/>
    <col min="45" max="45" width="20.44140625" customWidth="1"/>
    <col min="47" max="47" width="16.33203125" customWidth="1"/>
    <col min="48" max="48" width="19.6640625" customWidth="1"/>
    <col min="50" max="50" width="13.44140625" customWidth="1"/>
    <col min="51" max="51" width="17.44140625" customWidth="1"/>
    <col min="53" max="53" width="13.88671875" customWidth="1"/>
  </cols>
  <sheetData>
    <row r="2" spans="1:54" ht="23.4" x14ac:dyDescent="0.45">
      <c r="A2" s="192">
        <v>45474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Q2" s="190" t="s">
        <v>37</v>
      </c>
      <c r="AR2" s="190"/>
      <c r="AS2" s="190"/>
      <c r="AT2" s="190"/>
      <c r="AU2" s="190"/>
      <c r="AV2" s="190"/>
      <c r="AW2" s="190"/>
      <c r="AX2" s="190"/>
      <c r="AY2" s="190"/>
      <c r="AZ2" s="190"/>
      <c r="BA2" s="190"/>
      <c r="BB2" s="190"/>
    </row>
    <row r="3" spans="1:54" ht="25.8" x14ac:dyDescent="0.5">
      <c r="A3" s="193" t="s">
        <v>83</v>
      </c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3"/>
      <c r="AB3" s="193"/>
      <c r="AC3" s="193"/>
      <c r="AD3" s="193"/>
      <c r="AE3" s="193"/>
      <c r="AF3" s="193"/>
      <c r="AG3" s="193"/>
      <c r="AH3" s="193"/>
      <c r="AI3" s="193"/>
      <c r="AJ3" s="193"/>
      <c r="AK3" s="193"/>
      <c r="AL3" s="193"/>
      <c r="AM3" s="193"/>
      <c r="AN3" s="193"/>
      <c r="AQ3" s="190"/>
      <c r="AR3" s="190"/>
      <c r="AS3" s="190"/>
      <c r="AT3" s="190"/>
      <c r="AU3" s="190"/>
      <c r="AV3" s="190"/>
      <c r="AW3" s="190"/>
      <c r="AX3" s="190"/>
      <c r="AY3" s="190"/>
      <c r="AZ3" s="190"/>
      <c r="BA3" s="190"/>
      <c r="BB3" s="190"/>
    </row>
    <row r="4" spans="1:54" ht="21" customHeight="1" x14ac:dyDescent="0.35">
      <c r="A4" s="187" t="s">
        <v>23</v>
      </c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28"/>
      <c r="M4" s="28"/>
      <c r="N4" s="28"/>
      <c r="O4" s="188" t="s">
        <v>25</v>
      </c>
      <c r="P4" s="188"/>
      <c r="Q4" s="188"/>
      <c r="R4" s="188"/>
      <c r="S4" s="188"/>
      <c r="T4" s="188"/>
      <c r="U4" s="188"/>
      <c r="V4" s="188"/>
      <c r="W4" s="188"/>
      <c r="X4" s="188"/>
      <c r="Y4" s="29"/>
      <c r="Z4" s="29"/>
      <c r="AA4" s="29"/>
      <c r="AB4" s="189" t="s">
        <v>24</v>
      </c>
      <c r="AC4" s="189"/>
      <c r="AD4" s="189"/>
      <c r="AE4" s="189"/>
      <c r="AF4" s="189"/>
      <c r="AG4" s="189"/>
      <c r="AH4" s="189"/>
      <c r="AI4" s="189"/>
      <c r="AJ4" s="189"/>
      <c r="AK4" s="189"/>
      <c r="AL4" s="42"/>
      <c r="AM4" s="42"/>
      <c r="AN4" s="42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</row>
    <row r="5" spans="1:54" ht="43.2" x14ac:dyDescent="0.3">
      <c r="A5" s="49" t="s">
        <v>14</v>
      </c>
      <c r="B5" s="7" t="s">
        <v>0</v>
      </c>
      <c r="C5" s="7" t="s">
        <v>20</v>
      </c>
      <c r="D5" s="7" t="s">
        <v>73</v>
      </c>
      <c r="E5" s="7" t="s">
        <v>1</v>
      </c>
      <c r="F5" s="7" t="s">
        <v>2</v>
      </c>
      <c r="G5" s="7" t="s">
        <v>73</v>
      </c>
      <c r="H5" s="7" t="s">
        <v>17</v>
      </c>
      <c r="I5" s="7" t="s">
        <v>18</v>
      </c>
      <c r="J5" s="7" t="s">
        <v>73</v>
      </c>
      <c r="K5" s="7" t="s">
        <v>15</v>
      </c>
      <c r="L5" s="7" t="s">
        <v>73</v>
      </c>
      <c r="M5" s="7" t="s">
        <v>33</v>
      </c>
      <c r="N5" s="7" t="s">
        <v>29</v>
      </c>
      <c r="O5" s="7" t="s">
        <v>0</v>
      </c>
      <c r="P5" s="7" t="s">
        <v>20</v>
      </c>
      <c r="Q5" s="7" t="s">
        <v>73</v>
      </c>
      <c r="R5" s="7" t="s">
        <v>1</v>
      </c>
      <c r="S5" s="7" t="s">
        <v>2</v>
      </c>
      <c r="T5" s="7" t="s">
        <v>73</v>
      </c>
      <c r="U5" s="7" t="s">
        <v>17</v>
      </c>
      <c r="V5" s="7" t="s">
        <v>18</v>
      </c>
      <c r="W5" s="7" t="s">
        <v>73</v>
      </c>
      <c r="X5" s="7" t="s">
        <v>15</v>
      </c>
      <c r="Y5" s="7" t="s">
        <v>73</v>
      </c>
      <c r="Z5" s="7" t="s">
        <v>27</v>
      </c>
      <c r="AA5" s="7" t="s">
        <v>29</v>
      </c>
      <c r="AB5" s="7" t="s">
        <v>0</v>
      </c>
      <c r="AC5" s="7" t="s">
        <v>20</v>
      </c>
      <c r="AD5" s="7" t="s">
        <v>73</v>
      </c>
      <c r="AE5" s="7" t="s">
        <v>1</v>
      </c>
      <c r="AF5" s="7" t="s">
        <v>2</v>
      </c>
      <c r="AG5" s="7" t="s">
        <v>73</v>
      </c>
      <c r="AH5" s="7" t="s">
        <v>17</v>
      </c>
      <c r="AI5" s="7" t="s">
        <v>18</v>
      </c>
      <c r="AJ5" s="7" t="s">
        <v>73</v>
      </c>
      <c r="AK5" s="7" t="s">
        <v>15</v>
      </c>
      <c r="AL5" s="7" t="s">
        <v>73</v>
      </c>
      <c r="AM5" s="7" t="s">
        <v>27</v>
      </c>
      <c r="AN5" s="7" t="s">
        <v>29</v>
      </c>
      <c r="AQ5" s="6" t="s">
        <v>14</v>
      </c>
      <c r="AR5" s="7" t="s">
        <v>0</v>
      </c>
      <c r="AS5" s="7" t="s">
        <v>20</v>
      </c>
      <c r="AT5" s="7" t="s">
        <v>73</v>
      </c>
      <c r="AU5" s="7" t="s">
        <v>1</v>
      </c>
      <c r="AV5" s="7" t="s">
        <v>2</v>
      </c>
      <c r="AW5" s="7" t="s">
        <v>73</v>
      </c>
      <c r="AX5" s="7" t="s">
        <v>17</v>
      </c>
      <c r="AY5" s="7" t="s">
        <v>19</v>
      </c>
      <c r="AZ5" s="7" t="s">
        <v>73</v>
      </c>
      <c r="BA5" s="7" t="s">
        <v>15</v>
      </c>
      <c r="BB5" s="7" t="s">
        <v>73</v>
      </c>
    </row>
    <row r="6" spans="1:54" x14ac:dyDescent="0.3">
      <c r="A6" s="9">
        <v>45474</v>
      </c>
      <c r="B6" s="3">
        <v>62</v>
      </c>
      <c r="C6" s="3">
        <v>62</v>
      </c>
      <c r="D6" s="117">
        <v>2.1</v>
      </c>
      <c r="E6" s="35">
        <v>1374502</v>
      </c>
      <c r="F6" s="35">
        <v>1374502</v>
      </c>
      <c r="G6" s="118">
        <v>2.6967263377584612</v>
      </c>
      <c r="H6" s="3">
        <v>79</v>
      </c>
      <c r="I6" s="3">
        <v>79</v>
      </c>
      <c r="J6" s="117">
        <v>2.4347826086956523</v>
      </c>
      <c r="K6" s="35">
        <v>17398.759493670885</v>
      </c>
      <c r="L6" s="118">
        <v>7.6262098334741735E-2</v>
      </c>
      <c r="M6" s="35">
        <v>1865</v>
      </c>
      <c r="N6" s="61">
        <v>3.3243967828418229E-2</v>
      </c>
      <c r="O6" s="3">
        <v>49</v>
      </c>
      <c r="P6" s="3">
        <v>49</v>
      </c>
      <c r="Q6" s="117">
        <v>1.5789473684210527</v>
      </c>
      <c r="R6" s="35">
        <v>537086</v>
      </c>
      <c r="S6" s="35">
        <v>537086</v>
      </c>
      <c r="T6" s="118">
        <v>1.5050652985074628</v>
      </c>
      <c r="U6" s="3">
        <v>64</v>
      </c>
      <c r="V6" s="3">
        <v>64</v>
      </c>
      <c r="W6" s="117">
        <v>1.9090909090909092</v>
      </c>
      <c r="X6" s="35">
        <v>8391.96875</v>
      </c>
      <c r="Y6" s="118">
        <v>-0.13888380363805974</v>
      </c>
      <c r="Z6" s="35">
        <v>837</v>
      </c>
      <c r="AA6" s="62">
        <v>5.8542413381123058E-2</v>
      </c>
      <c r="AB6" s="3">
        <v>62</v>
      </c>
      <c r="AC6" s="3">
        <v>62</v>
      </c>
      <c r="AD6" s="117">
        <v>2.4444444444444446</v>
      </c>
      <c r="AE6" s="35">
        <v>981538</v>
      </c>
      <c r="AF6" s="35">
        <v>981538</v>
      </c>
      <c r="AG6" s="118">
        <v>1.9547487883440198</v>
      </c>
      <c r="AH6" s="3">
        <v>130</v>
      </c>
      <c r="AI6" s="3">
        <v>130</v>
      </c>
      <c r="AJ6" s="117">
        <v>3.4827586206896548</v>
      </c>
      <c r="AK6" s="35">
        <v>7550.292307692308</v>
      </c>
      <c r="AL6" s="118">
        <v>-0.34086373183094942</v>
      </c>
      <c r="AM6" s="35">
        <v>1112</v>
      </c>
      <c r="AN6" s="61">
        <v>5.5755395683453238E-2</v>
      </c>
      <c r="AP6" s="47">
        <v>1</v>
      </c>
      <c r="AQ6" s="9">
        <v>45474</v>
      </c>
      <c r="AR6" s="4">
        <v>173</v>
      </c>
      <c r="AS6" s="4">
        <v>173</v>
      </c>
      <c r="AT6" s="69">
        <v>2.0350877192982457</v>
      </c>
      <c r="AU6" s="4">
        <v>2893126</v>
      </c>
      <c r="AV6" s="4">
        <v>2893126</v>
      </c>
      <c r="AW6" s="69">
        <v>2.150160168814228</v>
      </c>
      <c r="AX6" s="4">
        <v>273</v>
      </c>
      <c r="AY6" s="4">
        <v>273</v>
      </c>
      <c r="AZ6" s="69">
        <v>2.689189189189189</v>
      </c>
      <c r="BA6" s="4">
        <v>10597.531135531135</v>
      </c>
      <c r="BB6" s="69">
        <v>-0.14611043043130811</v>
      </c>
    </row>
    <row r="7" spans="1:54" x14ac:dyDescent="0.3">
      <c r="A7" s="9">
        <v>45475</v>
      </c>
      <c r="B7" s="3">
        <v>48</v>
      </c>
      <c r="C7" s="3">
        <v>110</v>
      </c>
      <c r="D7" s="117">
        <v>1.4444444444444446</v>
      </c>
      <c r="E7" s="35">
        <v>1729778</v>
      </c>
      <c r="F7" s="4">
        <v>3104280</v>
      </c>
      <c r="G7" s="117">
        <v>2.8801123431189839</v>
      </c>
      <c r="H7" s="3">
        <v>92</v>
      </c>
      <c r="I7" s="3">
        <v>171</v>
      </c>
      <c r="J7" s="117">
        <v>1.7580645161290325</v>
      </c>
      <c r="K7" s="35">
        <v>18801.934782608696</v>
      </c>
      <c r="L7" s="118">
        <v>0.71232823374597265</v>
      </c>
      <c r="M7" s="35">
        <v>1535</v>
      </c>
      <c r="N7" s="61">
        <v>3.1270358306188926E-2</v>
      </c>
      <c r="O7" s="3">
        <v>36</v>
      </c>
      <c r="P7" s="3">
        <v>85</v>
      </c>
      <c r="Q7" s="117">
        <v>1.5</v>
      </c>
      <c r="R7" s="35">
        <v>788117</v>
      </c>
      <c r="S7" s="4">
        <v>1325203</v>
      </c>
      <c r="T7" s="117">
        <v>1.359607919945871</v>
      </c>
      <c r="U7" s="3">
        <v>71</v>
      </c>
      <c r="V7" s="3">
        <v>135</v>
      </c>
      <c r="W7" s="117">
        <v>2.375</v>
      </c>
      <c r="X7" s="35">
        <v>11100.239436619719</v>
      </c>
      <c r="Y7" s="118">
        <v>-0.42455990478902439</v>
      </c>
      <c r="Z7" s="35">
        <v>662</v>
      </c>
      <c r="AA7" s="62">
        <v>5.4380664652567974E-2</v>
      </c>
      <c r="AB7" s="3">
        <v>78</v>
      </c>
      <c r="AC7" s="3">
        <v>140</v>
      </c>
      <c r="AD7" s="117">
        <v>1.8571428571428572</v>
      </c>
      <c r="AE7" s="35">
        <v>1654085</v>
      </c>
      <c r="AF7" s="170">
        <v>2635623</v>
      </c>
      <c r="AG7" s="117">
        <v>2.6933247199482078</v>
      </c>
      <c r="AH7" s="3">
        <v>141</v>
      </c>
      <c r="AI7" s="3">
        <v>271</v>
      </c>
      <c r="AJ7" s="117">
        <v>3.370967741935484</v>
      </c>
      <c r="AK7" s="35">
        <v>11731.099290780141</v>
      </c>
      <c r="AL7" s="118">
        <v>1.49393243174194E-2</v>
      </c>
      <c r="AM7" s="35">
        <v>1185</v>
      </c>
      <c r="AN7" s="61">
        <v>6.5822784810126586E-2</v>
      </c>
      <c r="AP7" s="47">
        <v>2</v>
      </c>
      <c r="AQ7" s="9">
        <v>45475</v>
      </c>
      <c r="AR7" s="4">
        <v>162</v>
      </c>
      <c r="AS7" s="4">
        <v>335</v>
      </c>
      <c r="AT7" s="69">
        <v>1.6171875</v>
      </c>
      <c r="AU7" s="4">
        <v>4171980</v>
      </c>
      <c r="AV7" s="4">
        <v>7065106</v>
      </c>
      <c r="AW7" s="69">
        <v>2.4043994878780621</v>
      </c>
      <c r="AX7" s="4">
        <v>304</v>
      </c>
      <c r="AY7" s="4">
        <v>577</v>
      </c>
      <c r="AZ7" s="69">
        <v>2.5182926829268291</v>
      </c>
      <c r="BA7" s="4">
        <v>13723.618421052632</v>
      </c>
      <c r="BB7" s="69">
        <v>6.7634145512577959E-2</v>
      </c>
    </row>
    <row r="8" spans="1:54" x14ac:dyDescent="0.3">
      <c r="A8" s="9">
        <v>45476</v>
      </c>
      <c r="B8" s="3">
        <v>45</v>
      </c>
      <c r="C8" s="3">
        <v>155</v>
      </c>
      <c r="D8" s="117">
        <v>0.58163265306122458</v>
      </c>
      <c r="E8" s="10">
        <v>977541</v>
      </c>
      <c r="F8" s="4">
        <v>4081821</v>
      </c>
      <c r="G8" s="117">
        <v>1.0975668288301157</v>
      </c>
      <c r="H8" s="3">
        <v>70</v>
      </c>
      <c r="I8" s="3">
        <v>241</v>
      </c>
      <c r="J8" s="117">
        <v>0.89763779527559051</v>
      </c>
      <c r="K8" s="10">
        <v>13964.871428571429</v>
      </c>
      <c r="L8" s="119">
        <v>-0.20787775618306281</v>
      </c>
      <c r="M8" s="10">
        <v>1568</v>
      </c>
      <c r="N8" s="32">
        <v>2.8698979591836735E-2</v>
      </c>
      <c r="O8" s="3">
        <v>52</v>
      </c>
      <c r="P8" s="3">
        <v>137</v>
      </c>
      <c r="Q8" s="117">
        <v>0.65060240963855431</v>
      </c>
      <c r="R8" s="10">
        <v>948407</v>
      </c>
      <c r="S8" s="4">
        <v>2273610</v>
      </c>
      <c r="T8" s="117">
        <v>0.28265361904068809</v>
      </c>
      <c r="U8" s="3">
        <v>108</v>
      </c>
      <c r="V8" s="3">
        <v>243</v>
      </c>
      <c r="W8" s="117">
        <v>1.1315789473684212</v>
      </c>
      <c r="X8" s="10">
        <v>8781.5462962962956</v>
      </c>
      <c r="Y8" s="119">
        <v>-0.46337383889852468</v>
      </c>
      <c r="Z8" s="10">
        <v>707</v>
      </c>
      <c r="AA8" s="33">
        <v>7.355021216407355E-2</v>
      </c>
      <c r="AB8" s="3">
        <v>61</v>
      </c>
      <c r="AC8" s="3">
        <v>201</v>
      </c>
      <c r="AD8" s="117">
        <v>1.5769230769230771</v>
      </c>
      <c r="AE8" s="10">
        <v>913500</v>
      </c>
      <c r="AF8" s="170">
        <v>3549123</v>
      </c>
      <c r="AG8" s="117">
        <v>1.6227475746522337</v>
      </c>
      <c r="AH8" s="3">
        <v>130</v>
      </c>
      <c r="AI8" s="3">
        <v>401</v>
      </c>
      <c r="AJ8" s="117">
        <v>2.8932038834951457</v>
      </c>
      <c r="AK8" s="10">
        <v>7026.9230769230771</v>
      </c>
      <c r="AL8" s="119">
        <v>-0.5495491703218528</v>
      </c>
      <c r="AM8" s="10">
        <v>1141</v>
      </c>
      <c r="AN8" s="32">
        <v>5.3461875547765117E-2</v>
      </c>
      <c r="AP8" s="47">
        <v>3</v>
      </c>
      <c r="AQ8" s="9">
        <v>45476</v>
      </c>
      <c r="AR8" s="4">
        <v>158</v>
      </c>
      <c r="AS8" s="4">
        <v>493</v>
      </c>
      <c r="AT8" s="14">
        <v>0.90347490347490345</v>
      </c>
      <c r="AU8" s="4">
        <v>2839448</v>
      </c>
      <c r="AV8" s="4">
        <v>9904554</v>
      </c>
      <c r="AW8" s="14">
        <v>0.95287917235994524</v>
      </c>
      <c r="AX8" s="4">
        <v>308</v>
      </c>
      <c r="AY8" s="4">
        <v>885</v>
      </c>
      <c r="AZ8" s="14">
        <v>1.5726744186046511</v>
      </c>
      <c r="BA8" s="4">
        <v>9218.9870129870123</v>
      </c>
      <c r="BB8" s="14">
        <v>-0.4462115545665829</v>
      </c>
    </row>
    <row r="9" spans="1:54" x14ac:dyDescent="0.3">
      <c r="A9" s="9">
        <v>45477</v>
      </c>
      <c r="B9" s="3">
        <v>55</v>
      </c>
      <c r="C9" s="3">
        <v>210</v>
      </c>
      <c r="D9" s="117">
        <v>0.44827586206896552</v>
      </c>
      <c r="E9" s="10">
        <v>2012278</v>
      </c>
      <c r="F9" s="4">
        <v>6094099</v>
      </c>
      <c r="G9" s="117">
        <v>1.0638324821093961</v>
      </c>
      <c r="H9" s="3">
        <v>75</v>
      </c>
      <c r="I9" s="3">
        <v>316</v>
      </c>
      <c r="J9" s="117">
        <v>0.36206896551724133</v>
      </c>
      <c r="K9" s="10">
        <v>26830.373333333333</v>
      </c>
      <c r="L9" s="119">
        <v>1.7980838832452015</v>
      </c>
      <c r="M9" s="10">
        <v>1647</v>
      </c>
      <c r="N9" s="32">
        <v>3.3394049787492414E-2</v>
      </c>
      <c r="O9" s="3">
        <v>42</v>
      </c>
      <c r="P9" s="3">
        <v>179</v>
      </c>
      <c r="Q9" s="117">
        <v>0.4916666666666667</v>
      </c>
      <c r="R9" s="10">
        <v>685044</v>
      </c>
      <c r="S9" s="4">
        <v>2958654</v>
      </c>
      <c r="T9" s="117">
        <v>4.2736765756453243E-2</v>
      </c>
      <c r="U9" s="3">
        <v>85</v>
      </c>
      <c r="V9" s="3">
        <v>328</v>
      </c>
      <c r="W9" s="117">
        <v>0.85310734463276838</v>
      </c>
      <c r="X9" s="10">
        <v>8059.3411764705879</v>
      </c>
      <c r="Y9" s="119">
        <v>-0.5231651711407227</v>
      </c>
      <c r="Z9" s="10">
        <v>781</v>
      </c>
      <c r="AA9" s="33">
        <v>5.3777208706786171E-2</v>
      </c>
      <c r="AB9" s="3">
        <v>46</v>
      </c>
      <c r="AC9" s="3">
        <v>247</v>
      </c>
      <c r="AD9" s="117">
        <v>0.84328358208955234</v>
      </c>
      <c r="AE9" s="10">
        <v>967490</v>
      </c>
      <c r="AF9" s="170">
        <v>4516613</v>
      </c>
      <c r="AG9" s="117">
        <v>0.82006416910598467</v>
      </c>
      <c r="AH9" s="3">
        <v>92</v>
      </c>
      <c r="AI9" s="3">
        <v>493</v>
      </c>
      <c r="AJ9" s="117">
        <v>1.3816425120772946</v>
      </c>
      <c r="AK9" s="10">
        <v>10516.195652173914</v>
      </c>
      <c r="AL9" s="119">
        <v>-3.0731018623411877E-2</v>
      </c>
      <c r="AM9" s="10">
        <v>1037</v>
      </c>
      <c r="AN9" s="32">
        <v>4.4358727097396335E-2</v>
      </c>
      <c r="AP9" s="47">
        <v>4</v>
      </c>
      <c r="AQ9" s="9">
        <v>45477</v>
      </c>
      <c r="AR9" s="4">
        <v>143</v>
      </c>
      <c r="AS9" s="4">
        <v>636</v>
      </c>
      <c r="AT9" s="14">
        <v>0.59398496240601495</v>
      </c>
      <c r="AU9" s="4">
        <v>3664812</v>
      </c>
      <c r="AV9" s="4">
        <v>13569366</v>
      </c>
      <c r="AW9" s="14">
        <v>0.64044325227690146</v>
      </c>
      <c r="AX9" s="4">
        <v>252</v>
      </c>
      <c r="AY9" s="4">
        <v>1137</v>
      </c>
      <c r="AZ9" s="14">
        <v>0.84577922077922074</v>
      </c>
      <c r="BA9" s="4">
        <v>14542.904761904761</v>
      </c>
      <c r="BB9" s="14">
        <v>0.23614767735420306</v>
      </c>
    </row>
    <row r="10" spans="1:54" x14ac:dyDescent="0.3">
      <c r="A10" s="9">
        <v>45478</v>
      </c>
      <c r="B10" s="3">
        <v>65</v>
      </c>
      <c r="C10" s="3">
        <v>275</v>
      </c>
      <c r="D10" s="117">
        <v>0.51933701657458564</v>
      </c>
      <c r="E10" s="10">
        <v>1140440</v>
      </c>
      <c r="F10" s="4">
        <v>7234539</v>
      </c>
      <c r="G10" s="117">
        <v>0.97531854894528736</v>
      </c>
      <c r="H10" s="3">
        <v>78</v>
      </c>
      <c r="I10" s="3">
        <v>394</v>
      </c>
      <c r="J10" s="117">
        <v>0.27508090614886727</v>
      </c>
      <c r="K10" s="10">
        <v>14621.025641025641</v>
      </c>
      <c r="L10" s="119">
        <v>0.58642022145671779</v>
      </c>
      <c r="M10" s="10">
        <v>1507</v>
      </c>
      <c r="N10" s="32">
        <v>4.3132050431320505E-2</v>
      </c>
      <c r="O10" s="3">
        <v>31</v>
      </c>
      <c r="P10" s="3">
        <v>210</v>
      </c>
      <c r="Q10" s="117">
        <v>0.4285714285714286</v>
      </c>
      <c r="R10" s="10">
        <v>579321</v>
      </c>
      <c r="S10" s="4">
        <v>3537975</v>
      </c>
      <c r="T10" s="117">
        <v>1.2482990423125395E-2</v>
      </c>
      <c r="U10" s="3">
        <v>74</v>
      </c>
      <c r="V10" s="3">
        <v>402</v>
      </c>
      <c r="W10" s="117">
        <v>0.89622641509433953</v>
      </c>
      <c r="X10" s="10">
        <v>7828.6621621621625</v>
      </c>
      <c r="Y10" s="119">
        <v>-0.58292385910345546</v>
      </c>
      <c r="Z10" s="10">
        <v>690</v>
      </c>
      <c r="AA10" s="33">
        <v>4.4927536231884058E-2</v>
      </c>
      <c r="AB10" s="3">
        <v>35</v>
      </c>
      <c r="AC10" s="3">
        <v>282</v>
      </c>
      <c r="AD10" s="117">
        <v>0.57541899441340782</v>
      </c>
      <c r="AE10" s="10">
        <v>786252</v>
      </c>
      <c r="AF10" s="170">
        <v>5302865</v>
      </c>
      <c r="AG10" s="117">
        <v>0.61381144919270847</v>
      </c>
      <c r="AH10" s="3">
        <v>60</v>
      </c>
      <c r="AI10" s="3">
        <v>553</v>
      </c>
      <c r="AJ10" s="117">
        <v>1.0711610486891385</v>
      </c>
      <c r="AK10" s="10">
        <v>13104.2</v>
      </c>
      <c r="AL10" s="119">
        <v>-2.2509877442631221E-2</v>
      </c>
      <c r="AM10" s="10">
        <v>843</v>
      </c>
      <c r="AN10" s="32">
        <v>4.151838671411625E-2</v>
      </c>
      <c r="AP10" s="47">
        <v>5</v>
      </c>
      <c r="AQ10" s="9">
        <v>45478</v>
      </c>
      <c r="AR10" s="4">
        <v>131</v>
      </c>
      <c r="AS10" s="4">
        <v>767</v>
      </c>
      <c r="AT10" s="14">
        <v>0.51282051282051277</v>
      </c>
      <c r="AU10" s="4">
        <v>2506013</v>
      </c>
      <c r="AV10" s="4">
        <v>16075379</v>
      </c>
      <c r="AW10" s="14">
        <v>0.5393820668659246</v>
      </c>
      <c r="AX10" s="4">
        <v>212</v>
      </c>
      <c r="AY10" s="4">
        <v>1349</v>
      </c>
      <c r="AZ10" s="14">
        <v>0.71192893401015223</v>
      </c>
      <c r="BA10" s="4">
        <v>11820.816037735849</v>
      </c>
      <c r="BB10" s="14">
        <v>-6.3473473504792266E-2</v>
      </c>
    </row>
    <row r="11" spans="1:54" x14ac:dyDescent="0.3">
      <c r="A11" s="9">
        <v>45479</v>
      </c>
      <c r="B11" s="3">
        <v>35</v>
      </c>
      <c r="C11" s="3">
        <v>310</v>
      </c>
      <c r="D11" s="117">
        <v>0.36563876651982374</v>
      </c>
      <c r="E11" s="10">
        <v>539729</v>
      </c>
      <c r="F11" s="4">
        <v>7774268</v>
      </c>
      <c r="G11" s="117">
        <v>0.75352955014968992</v>
      </c>
      <c r="H11" s="3">
        <v>42</v>
      </c>
      <c r="I11" s="3">
        <v>436</v>
      </c>
      <c r="J11" s="117">
        <v>0.20775623268698062</v>
      </c>
      <c r="K11" s="10">
        <v>12850.690476190477</v>
      </c>
      <c r="L11" s="119">
        <v>-0.13332048718998635</v>
      </c>
      <c r="M11" s="10">
        <v>1287</v>
      </c>
      <c r="N11" s="32">
        <v>2.7195027195027196E-2</v>
      </c>
      <c r="O11" s="3">
        <v>16</v>
      </c>
      <c r="P11" s="3">
        <v>226</v>
      </c>
      <c r="Q11" s="117">
        <v>0.22826086956521729</v>
      </c>
      <c r="R11" s="10">
        <v>274557</v>
      </c>
      <c r="S11" s="4">
        <v>3812532</v>
      </c>
      <c r="T11" s="117">
        <v>-0.11550102473421175</v>
      </c>
      <c r="U11" s="3">
        <v>23</v>
      </c>
      <c r="V11" s="3">
        <v>425</v>
      </c>
      <c r="W11" s="117">
        <v>0.53429602888086647</v>
      </c>
      <c r="X11" s="10">
        <v>11937.260869565218</v>
      </c>
      <c r="Y11" s="119">
        <v>-4.9151372286421524E-2</v>
      </c>
      <c r="Z11" s="10">
        <v>490</v>
      </c>
      <c r="AA11" s="33">
        <v>3.2653061224489799E-2</v>
      </c>
      <c r="AB11" s="3">
        <v>27</v>
      </c>
      <c r="AC11" s="3">
        <v>309</v>
      </c>
      <c r="AD11" s="117">
        <v>0.38565022421524664</v>
      </c>
      <c r="AE11" s="10">
        <v>241208</v>
      </c>
      <c r="AF11" s="170">
        <v>5544073</v>
      </c>
      <c r="AG11" s="117">
        <v>0.26771391933384625</v>
      </c>
      <c r="AH11" s="3">
        <v>28</v>
      </c>
      <c r="AI11" s="3">
        <v>581</v>
      </c>
      <c r="AJ11" s="117">
        <v>0.70381231671554256</v>
      </c>
      <c r="AK11" s="10">
        <v>8614.5714285714294</v>
      </c>
      <c r="AL11" s="119">
        <v>-0.41373651942204337</v>
      </c>
      <c r="AM11" s="10">
        <v>809</v>
      </c>
      <c r="AN11" s="32">
        <v>3.3374536464771322E-2</v>
      </c>
      <c r="AP11" s="47">
        <v>6</v>
      </c>
      <c r="AQ11" s="9">
        <v>45479</v>
      </c>
      <c r="AR11" s="4">
        <v>78</v>
      </c>
      <c r="AS11" s="4">
        <v>845</v>
      </c>
      <c r="AT11" s="14">
        <v>0.33280757097791791</v>
      </c>
      <c r="AU11" s="4">
        <v>1055494</v>
      </c>
      <c r="AV11" s="4">
        <v>17130873</v>
      </c>
      <c r="AW11" s="14">
        <v>0.30598878553577924</v>
      </c>
      <c r="AX11" s="4">
        <v>93</v>
      </c>
      <c r="AY11" s="4">
        <v>1442</v>
      </c>
      <c r="AZ11" s="14">
        <v>0.47293156281920323</v>
      </c>
      <c r="BA11" s="4">
        <v>11349.397849462366</v>
      </c>
      <c r="BB11" s="14">
        <v>-0.18945573253580983</v>
      </c>
    </row>
    <row r="12" spans="1:54" x14ac:dyDescent="0.3">
      <c r="A12" s="9">
        <v>45480</v>
      </c>
      <c r="B12" s="3">
        <v>53</v>
      </c>
      <c r="C12" s="3">
        <v>363</v>
      </c>
      <c r="D12" s="117">
        <v>0.42913385826771644</v>
      </c>
      <c r="E12" s="10">
        <v>1129479</v>
      </c>
      <c r="F12" s="4">
        <v>8903747</v>
      </c>
      <c r="G12" s="117">
        <v>0.63240103791681812</v>
      </c>
      <c r="H12" s="3">
        <v>62</v>
      </c>
      <c r="I12" s="3">
        <v>498</v>
      </c>
      <c r="J12" s="117">
        <v>0.25125628140703515</v>
      </c>
      <c r="K12" s="10">
        <v>18217.403225806451</v>
      </c>
      <c r="L12" s="119">
        <v>-0.33974872968210212</v>
      </c>
      <c r="M12" s="10">
        <v>1649</v>
      </c>
      <c r="N12" s="32">
        <v>3.214069132807762E-2</v>
      </c>
      <c r="O12" s="3">
        <v>29</v>
      </c>
      <c r="P12" s="3">
        <v>255</v>
      </c>
      <c r="Q12" s="117">
        <v>0.26237623762376239</v>
      </c>
      <c r="R12" s="10">
        <v>329314</v>
      </c>
      <c r="S12" s="4">
        <v>4141846</v>
      </c>
      <c r="T12" s="117">
        <v>-9.3381262019930578E-2</v>
      </c>
      <c r="U12" s="3">
        <v>36</v>
      </c>
      <c r="V12" s="3">
        <v>461</v>
      </c>
      <c r="W12" s="117">
        <v>0.55218855218855212</v>
      </c>
      <c r="X12" s="10">
        <v>9147.6111111111113</v>
      </c>
      <c r="Y12" s="119">
        <v>-0.2910697094478113</v>
      </c>
      <c r="Z12" s="10">
        <v>676</v>
      </c>
      <c r="AA12" s="33">
        <v>4.2899408284023666E-2</v>
      </c>
      <c r="AB12" s="3">
        <v>39</v>
      </c>
      <c r="AC12" s="3">
        <v>348</v>
      </c>
      <c r="AD12" s="117">
        <v>0.38645418326693237</v>
      </c>
      <c r="AE12" s="10">
        <v>458734</v>
      </c>
      <c r="AF12" s="170">
        <v>6002807</v>
      </c>
      <c r="AG12" s="117">
        <v>0.23372288414757958</v>
      </c>
      <c r="AH12" s="3">
        <v>44</v>
      </c>
      <c r="AI12" s="3">
        <v>625</v>
      </c>
      <c r="AJ12" s="117">
        <v>0.60668380462724936</v>
      </c>
      <c r="AK12" s="10">
        <v>10425.772727272728</v>
      </c>
      <c r="AL12" s="119">
        <v>1.6487428723372943E-2</v>
      </c>
      <c r="AM12" s="10">
        <v>1087</v>
      </c>
      <c r="AN12" s="32">
        <v>3.5878564857405704E-2</v>
      </c>
      <c r="AP12" s="47">
        <v>7</v>
      </c>
      <c r="AQ12" s="9">
        <v>45480</v>
      </c>
      <c r="AR12" s="4">
        <v>121</v>
      </c>
      <c r="AS12" s="4">
        <v>966</v>
      </c>
      <c r="AT12" s="14">
        <v>0.36633663366336644</v>
      </c>
      <c r="AU12" s="4">
        <v>1917527</v>
      </c>
      <c r="AV12" s="4">
        <v>19048400</v>
      </c>
      <c r="AW12" s="14">
        <v>0.27940829280693857</v>
      </c>
      <c r="AX12" s="4">
        <v>142</v>
      </c>
      <c r="AY12" s="4">
        <v>1584</v>
      </c>
      <c r="AZ12" s="14">
        <v>0.46125461254612543</v>
      </c>
      <c r="BA12" s="4">
        <v>13503.711267605633</v>
      </c>
      <c r="BB12" s="14">
        <v>-0.19951036308327008</v>
      </c>
    </row>
    <row r="13" spans="1:54" x14ac:dyDescent="0.3">
      <c r="A13" s="9">
        <v>45481</v>
      </c>
      <c r="B13" s="3">
        <v>62</v>
      </c>
      <c r="C13" s="3">
        <v>425</v>
      </c>
      <c r="D13" s="117">
        <v>0.55109489051094895</v>
      </c>
      <c r="E13" s="10">
        <v>1594269</v>
      </c>
      <c r="F13" s="4">
        <v>10498016</v>
      </c>
      <c r="G13" s="117">
        <v>0.84191327089646362</v>
      </c>
      <c r="H13" s="3">
        <v>105</v>
      </c>
      <c r="I13" s="3">
        <v>603</v>
      </c>
      <c r="J13" s="117">
        <v>0.43571428571428572</v>
      </c>
      <c r="K13" s="10">
        <v>15183.514285714286</v>
      </c>
      <c r="L13" s="119">
        <v>0.36269454691679615</v>
      </c>
      <c r="M13" s="10">
        <v>1867</v>
      </c>
      <c r="N13" s="32">
        <v>3.320835565077665E-2</v>
      </c>
      <c r="O13" s="3">
        <v>36</v>
      </c>
      <c r="P13" s="3">
        <v>291</v>
      </c>
      <c r="Q13" s="117">
        <v>0.31674208144796379</v>
      </c>
      <c r="R13" s="10">
        <v>482107</v>
      </c>
      <c r="S13" s="4">
        <v>4623953</v>
      </c>
      <c r="T13" s="117">
        <v>-5.5869837756606366E-2</v>
      </c>
      <c r="U13" s="3">
        <v>48</v>
      </c>
      <c r="V13" s="3">
        <v>509</v>
      </c>
      <c r="W13" s="117">
        <v>0.5239520958083832</v>
      </c>
      <c r="X13" s="10">
        <v>10043.895833333334</v>
      </c>
      <c r="Y13" s="119">
        <v>0.12912424370403253</v>
      </c>
      <c r="Z13" s="10">
        <v>719</v>
      </c>
      <c r="AA13" s="33">
        <v>5.0069541029207229E-2</v>
      </c>
      <c r="AB13" s="3">
        <v>69</v>
      </c>
      <c r="AC13" s="3">
        <v>417</v>
      </c>
      <c r="AD13" s="117">
        <v>0.4946236559139785</v>
      </c>
      <c r="AE13" s="10">
        <v>1215482</v>
      </c>
      <c r="AF13" s="170">
        <v>7218289</v>
      </c>
      <c r="AG13" s="117">
        <v>0.38082712786257167</v>
      </c>
      <c r="AH13" s="3">
        <v>97</v>
      </c>
      <c r="AI13" s="3">
        <v>722</v>
      </c>
      <c r="AJ13" s="117">
        <v>0.67906976744186043</v>
      </c>
      <c r="AK13" s="10">
        <v>12530.742268041236</v>
      </c>
      <c r="AL13" s="119">
        <v>0.41959241736051167</v>
      </c>
      <c r="AM13" s="10">
        <v>1153</v>
      </c>
      <c r="AN13" s="32">
        <v>5.9843885516045102E-2</v>
      </c>
      <c r="AP13" s="47">
        <v>8</v>
      </c>
      <c r="AQ13" s="9">
        <v>45481</v>
      </c>
      <c r="AR13" s="4">
        <v>167</v>
      </c>
      <c r="AS13" s="4">
        <v>1133</v>
      </c>
      <c r="AT13" s="14">
        <v>0.46382428940568476</v>
      </c>
      <c r="AU13" s="4">
        <v>3291858</v>
      </c>
      <c r="AV13" s="4">
        <v>22340258</v>
      </c>
      <c r="AW13" s="14">
        <v>0.41174163682285214</v>
      </c>
      <c r="AX13" s="4">
        <v>250</v>
      </c>
      <c r="AY13" s="4">
        <v>1834</v>
      </c>
      <c r="AZ13" s="14">
        <v>0.5489864864864864</v>
      </c>
      <c r="BA13" s="4">
        <v>13167.432000000001</v>
      </c>
      <c r="BB13" s="14">
        <v>0.40653198214413533</v>
      </c>
    </row>
    <row r="14" spans="1:54" x14ac:dyDescent="0.3">
      <c r="A14" s="9">
        <v>45482</v>
      </c>
      <c r="B14" s="3">
        <v>57</v>
      </c>
      <c r="C14" s="3">
        <v>482</v>
      </c>
      <c r="D14" s="117">
        <v>0.58552631578947367</v>
      </c>
      <c r="E14" s="10">
        <v>1169292</v>
      </c>
      <c r="F14" s="4">
        <v>11667308</v>
      </c>
      <c r="G14" s="117">
        <v>0.83173910142436047</v>
      </c>
      <c r="H14" s="3">
        <v>86</v>
      </c>
      <c r="I14" s="3">
        <v>689</v>
      </c>
      <c r="J14" s="117">
        <v>0.50108932461873645</v>
      </c>
      <c r="K14" s="10">
        <v>13596.418604651162</v>
      </c>
      <c r="L14" s="119">
        <v>-0.20857612807400017</v>
      </c>
      <c r="M14" s="10">
        <v>1835</v>
      </c>
      <c r="N14" s="32">
        <v>3.1062670299727521E-2</v>
      </c>
      <c r="O14" s="3">
        <v>33</v>
      </c>
      <c r="P14" s="3">
        <v>324</v>
      </c>
      <c r="Q14" s="117">
        <v>0.36708860759493667</v>
      </c>
      <c r="R14" s="10">
        <v>546574</v>
      </c>
      <c r="S14" s="4">
        <v>5170527</v>
      </c>
      <c r="T14" s="117">
        <v>-5.7445570062769624E-3</v>
      </c>
      <c r="U14" s="3">
        <v>54</v>
      </c>
      <c r="V14" s="3">
        <v>563</v>
      </c>
      <c r="W14" s="117">
        <v>0.60857142857142854</v>
      </c>
      <c r="X14" s="10">
        <v>10121.740740740741</v>
      </c>
      <c r="Y14" s="119">
        <v>-0.46520270439681577</v>
      </c>
      <c r="Z14" s="10">
        <v>634</v>
      </c>
      <c r="AA14" s="33">
        <v>5.2050473186119876E-2</v>
      </c>
      <c r="AB14" s="3">
        <v>52</v>
      </c>
      <c r="AC14" s="3">
        <v>469</v>
      </c>
      <c r="AD14" s="117">
        <v>0.52272727272727271</v>
      </c>
      <c r="AE14" s="10">
        <v>1539842</v>
      </c>
      <c r="AF14" s="170">
        <v>8758131</v>
      </c>
      <c r="AG14" s="117">
        <v>0.53696154722927258</v>
      </c>
      <c r="AH14" s="3">
        <v>75</v>
      </c>
      <c r="AI14" s="3">
        <v>797</v>
      </c>
      <c r="AJ14" s="117">
        <v>0.71397849462365581</v>
      </c>
      <c r="AK14" s="10">
        <v>20531.226666666666</v>
      </c>
      <c r="AL14" s="119">
        <v>0.52622588478502497</v>
      </c>
      <c r="AM14" s="10">
        <v>1036</v>
      </c>
      <c r="AN14" s="32">
        <v>5.019305019305019E-2</v>
      </c>
      <c r="AP14" s="47">
        <v>9</v>
      </c>
      <c r="AQ14" s="9">
        <v>45482</v>
      </c>
      <c r="AR14" s="4">
        <v>142</v>
      </c>
      <c r="AS14" s="4">
        <v>1275</v>
      </c>
      <c r="AT14" s="14">
        <v>0.50176678445229683</v>
      </c>
      <c r="AU14" s="4">
        <v>3255708</v>
      </c>
      <c r="AV14" s="4">
        <v>25595966</v>
      </c>
      <c r="AW14" s="14">
        <v>0.48225447290107337</v>
      </c>
      <c r="AX14" s="4">
        <v>215</v>
      </c>
      <c r="AY14" s="4">
        <v>2049</v>
      </c>
      <c r="AZ14" s="14">
        <v>0.60832025117739397</v>
      </c>
      <c r="BA14" s="4">
        <v>15142.827906976745</v>
      </c>
      <c r="BB14" s="14">
        <v>-5.5972004726942415E-2</v>
      </c>
    </row>
    <row r="15" spans="1:54" x14ac:dyDescent="0.3">
      <c r="A15" s="9">
        <v>45483</v>
      </c>
      <c r="B15" s="3">
        <v>58</v>
      </c>
      <c r="C15" s="3">
        <v>540</v>
      </c>
      <c r="D15" s="117">
        <v>0.55172413793103448</v>
      </c>
      <c r="E15" s="10">
        <v>1835227</v>
      </c>
      <c r="F15" s="4">
        <v>13502535</v>
      </c>
      <c r="G15" s="117">
        <v>0.90849765122180992</v>
      </c>
      <c r="H15" s="3">
        <v>98</v>
      </c>
      <c r="I15" s="3">
        <v>787</v>
      </c>
      <c r="J15" s="117">
        <v>0.53112840466926059</v>
      </c>
      <c r="K15" s="10">
        <v>18726.806122448979</v>
      </c>
      <c r="L15" s="119">
        <v>0.46006596931615307</v>
      </c>
      <c r="M15" s="10">
        <v>1893</v>
      </c>
      <c r="N15" s="32">
        <v>3.0639197041732701E-2</v>
      </c>
      <c r="O15" s="3">
        <v>40</v>
      </c>
      <c r="P15" s="3">
        <v>364</v>
      </c>
      <c r="Q15" s="117">
        <v>0.3787878787878789</v>
      </c>
      <c r="R15" s="10">
        <v>652222</v>
      </c>
      <c r="S15" s="4">
        <v>5822749</v>
      </c>
      <c r="T15" s="117">
        <v>1.3654724882631752E-2</v>
      </c>
      <c r="U15" s="3">
        <v>75</v>
      </c>
      <c r="V15" s="3">
        <v>638</v>
      </c>
      <c r="W15" s="117">
        <v>0.61928934010152292</v>
      </c>
      <c r="X15" s="10">
        <v>8696.2933333333331</v>
      </c>
      <c r="Y15" s="119">
        <v>-0.29650824001230591</v>
      </c>
      <c r="Z15" s="10">
        <v>799</v>
      </c>
      <c r="AA15" s="33">
        <v>5.0062578222778473E-2</v>
      </c>
      <c r="AB15" s="3">
        <v>66</v>
      </c>
      <c r="AC15" s="3">
        <v>535</v>
      </c>
      <c r="AD15" s="117">
        <v>0.55072463768115942</v>
      </c>
      <c r="AE15" s="10">
        <v>1287637</v>
      </c>
      <c r="AF15" s="170">
        <v>10045768</v>
      </c>
      <c r="AG15" s="117">
        <v>0.54806636713474433</v>
      </c>
      <c r="AH15" s="3">
        <v>112</v>
      </c>
      <c r="AI15" s="3">
        <v>909</v>
      </c>
      <c r="AJ15" s="117">
        <v>0.79289940828402372</v>
      </c>
      <c r="AK15" s="10">
        <v>11496.758928571429</v>
      </c>
      <c r="AL15" s="119">
        <v>-0.38947157966607437</v>
      </c>
      <c r="AM15" s="10">
        <v>1356</v>
      </c>
      <c r="AN15" s="32">
        <v>4.8672566371681415E-2</v>
      </c>
      <c r="AP15" s="47">
        <v>10</v>
      </c>
      <c r="AQ15" s="9">
        <v>45483</v>
      </c>
      <c r="AR15" s="4">
        <v>164</v>
      </c>
      <c r="AS15" s="4">
        <v>1439</v>
      </c>
      <c r="AT15" s="14">
        <v>0.50365726227795182</v>
      </c>
      <c r="AU15" s="4">
        <v>3775086</v>
      </c>
      <c r="AV15" s="4">
        <v>29371052</v>
      </c>
      <c r="AW15" s="14">
        <v>0.52114599459108768</v>
      </c>
      <c r="AX15" s="4">
        <v>285</v>
      </c>
      <c r="AY15" s="4">
        <v>2334</v>
      </c>
      <c r="AZ15" s="14">
        <v>0.64946996466431095</v>
      </c>
      <c r="BA15" s="4">
        <v>13245.915789473684</v>
      </c>
      <c r="BB15" s="14">
        <v>-8.4579369094658907E-2</v>
      </c>
    </row>
    <row r="16" spans="1:54" x14ac:dyDescent="0.3">
      <c r="A16" s="9">
        <v>45484</v>
      </c>
      <c r="B16" s="4">
        <v>25</v>
      </c>
      <c r="C16" s="3">
        <v>565</v>
      </c>
      <c r="D16" s="117">
        <v>0.45618556701030921</v>
      </c>
      <c r="E16" s="58">
        <v>807383</v>
      </c>
      <c r="F16" s="4">
        <v>14309918</v>
      </c>
      <c r="G16" s="117">
        <v>0.72889721459893519</v>
      </c>
      <c r="H16" s="4">
        <v>27</v>
      </c>
      <c r="I16" s="3">
        <v>814</v>
      </c>
      <c r="J16" s="117">
        <v>0.44070796460176997</v>
      </c>
      <c r="K16" s="10">
        <v>29903.074074074073</v>
      </c>
      <c r="L16" s="119">
        <v>0.26881881756959758</v>
      </c>
      <c r="M16" s="58">
        <v>1254</v>
      </c>
      <c r="N16" s="32">
        <v>1.9936204146730464E-2</v>
      </c>
      <c r="O16" s="4">
        <v>41</v>
      </c>
      <c r="P16" s="3">
        <v>405</v>
      </c>
      <c r="Q16" s="117">
        <v>0.40138408304498263</v>
      </c>
      <c r="R16" s="58">
        <v>643427</v>
      </c>
      <c r="S16" s="4">
        <v>6466176</v>
      </c>
      <c r="T16" s="117">
        <v>5.2691249306676902E-2</v>
      </c>
      <c r="U16" s="4">
        <v>71</v>
      </c>
      <c r="V16" s="3">
        <v>709</v>
      </c>
      <c r="W16" s="117">
        <v>0.66431924882629101</v>
      </c>
      <c r="X16" s="10">
        <v>9062.352112676057</v>
      </c>
      <c r="Y16" s="119">
        <v>-0.27174743888069819</v>
      </c>
      <c r="Z16" s="58">
        <v>700</v>
      </c>
      <c r="AA16" s="33">
        <v>5.8571428571428573E-2</v>
      </c>
      <c r="AB16" s="4">
        <v>61</v>
      </c>
      <c r="AC16" s="3">
        <v>596</v>
      </c>
      <c r="AD16" s="117">
        <v>0.52429667519181589</v>
      </c>
      <c r="AE16" s="58">
        <v>1169568</v>
      </c>
      <c r="AF16" s="170">
        <v>11215336</v>
      </c>
      <c r="AG16" s="117">
        <v>0.56036287819405683</v>
      </c>
      <c r="AH16" s="4">
        <v>159</v>
      </c>
      <c r="AI16" s="3">
        <v>1068</v>
      </c>
      <c r="AJ16" s="117">
        <v>0.8350515463917525</v>
      </c>
      <c r="AK16" s="10">
        <v>7355.7735849056608</v>
      </c>
      <c r="AL16" s="119">
        <v>-0.2100871710486325</v>
      </c>
      <c r="AM16" s="58">
        <v>1099</v>
      </c>
      <c r="AN16" s="32">
        <v>5.5505004549590536E-2</v>
      </c>
      <c r="AP16" s="47">
        <v>11</v>
      </c>
      <c r="AQ16" s="9">
        <v>45484</v>
      </c>
      <c r="AR16" s="4">
        <v>127</v>
      </c>
      <c r="AS16" s="4">
        <v>1566</v>
      </c>
      <c r="AT16" s="14">
        <v>0.46629213483146059</v>
      </c>
      <c r="AU16" s="4">
        <v>2620378</v>
      </c>
      <c r="AV16" s="4">
        <v>31991430</v>
      </c>
      <c r="AW16" s="14">
        <v>0.48060009987471686</v>
      </c>
      <c r="AX16" s="4">
        <v>257</v>
      </c>
      <c r="AY16" s="4">
        <v>2591</v>
      </c>
      <c r="AZ16" s="14">
        <v>0.64717101080737449</v>
      </c>
      <c r="BA16" s="4">
        <v>10196.023346303502</v>
      </c>
      <c r="BB16" s="14">
        <v>-0.29914086092946024</v>
      </c>
    </row>
    <row r="17" spans="1:54" x14ac:dyDescent="0.3">
      <c r="A17" s="9">
        <v>45485</v>
      </c>
      <c r="B17" s="3">
        <v>39</v>
      </c>
      <c r="C17" s="3">
        <v>604</v>
      </c>
      <c r="D17" s="117">
        <v>0.45192307692307687</v>
      </c>
      <c r="E17" s="10">
        <v>1299263</v>
      </c>
      <c r="F17" s="4">
        <v>15609181</v>
      </c>
      <c r="G17" s="117">
        <v>0.7293067509097062</v>
      </c>
      <c r="H17" s="3">
        <v>60</v>
      </c>
      <c r="I17" s="3">
        <v>874</v>
      </c>
      <c r="J17" s="117">
        <v>0.43044189852700487</v>
      </c>
      <c r="K17" s="10">
        <v>21654.383333333335</v>
      </c>
      <c r="L17" s="119">
        <v>0.32926982135867067</v>
      </c>
      <c r="M17" s="10">
        <v>1252</v>
      </c>
      <c r="N17" s="32">
        <v>3.1150159744408944E-2</v>
      </c>
      <c r="O17" s="3">
        <v>27</v>
      </c>
      <c r="P17" s="3">
        <v>432</v>
      </c>
      <c r="Q17" s="117">
        <v>0.34579439252336441</v>
      </c>
      <c r="R17" s="10">
        <v>557338</v>
      </c>
      <c r="S17" s="4">
        <v>7023514</v>
      </c>
      <c r="T17" s="117">
        <v>3.7566831963997016E-2</v>
      </c>
      <c r="U17" s="3">
        <v>45</v>
      </c>
      <c r="V17" s="3">
        <v>754</v>
      </c>
      <c r="W17" s="117">
        <v>0.63557483731019526</v>
      </c>
      <c r="X17" s="10">
        <v>12385.288888888888</v>
      </c>
      <c r="Y17" s="119">
        <v>-0.30830192084673924</v>
      </c>
      <c r="Z17" s="10">
        <v>592</v>
      </c>
      <c r="AA17" s="33">
        <v>4.5608108108108107E-2</v>
      </c>
      <c r="AB17" s="3">
        <v>45</v>
      </c>
      <c r="AC17" s="3">
        <v>641</v>
      </c>
      <c r="AD17" s="117">
        <v>0.45351473922902485</v>
      </c>
      <c r="AE17" s="10">
        <v>676463</v>
      </c>
      <c r="AF17" s="170">
        <v>11891799</v>
      </c>
      <c r="AG17" s="117">
        <v>0.46456859031043174</v>
      </c>
      <c r="AH17" s="3">
        <v>72</v>
      </c>
      <c r="AI17" s="3">
        <v>1140</v>
      </c>
      <c r="AJ17" s="117">
        <v>0.72205438066465266</v>
      </c>
      <c r="AK17" s="10">
        <v>9395.3194444444453</v>
      </c>
      <c r="AL17" s="119">
        <v>-0.19354692573764376</v>
      </c>
      <c r="AM17" s="10">
        <v>994</v>
      </c>
      <c r="AN17" s="32">
        <v>4.527162977867203E-2</v>
      </c>
      <c r="AP17" s="47">
        <v>12</v>
      </c>
      <c r="AQ17" s="9">
        <v>45485</v>
      </c>
      <c r="AR17" s="4">
        <v>111</v>
      </c>
      <c r="AS17" s="4">
        <v>1677</v>
      </c>
      <c r="AT17" s="14">
        <v>0.42359932088285235</v>
      </c>
      <c r="AU17" s="4">
        <v>2533064</v>
      </c>
      <c r="AV17" s="4">
        <v>34524494</v>
      </c>
      <c r="AW17" s="14">
        <v>0.44362494036727607</v>
      </c>
      <c r="AX17" s="4">
        <v>177</v>
      </c>
      <c r="AY17" s="4">
        <v>2768</v>
      </c>
      <c r="AZ17" s="14">
        <v>0.59630911188004609</v>
      </c>
      <c r="BA17" s="4">
        <v>14311.096045197741</v>
      </c>
      <c r="BB17" s="14">
        <v>-1.7263492861198104E-3</v>
      </c>
    </row>
    <row r="18" spans="1:54" x14ac:dyDescent="0.3">
      <c r="A18" s="9">
        <v>45486</v>
      </c>
      <c r="B18" s="3">
        <v>15</v>
      </c>
      <c r="C18" s="3">
        <v>619</v>
      </c>
      <c r="D18" s="117">
        <v>0.3816964285714286</v>
      </c>
      <c r="E18" s="10">
        <v>254456</v>
      </c>
      <c r="F18" s="4">
        <v>15863637</v>
      </c>
      <c r="G18" s="117">
        <v>0.63323005298544377</v>
      </c>
      <c r="H18" s="3">
        <v>21</v>
      </c>
      <c r="I18" s="3">
        <v>895</v>
      </c>
      <c r="J18" s="117">
        <v>0.32592592592592595</v>
      </c>
      <c r="K18" s="10">
        <v>12116.952380952382</v>
      </c>
      <c r="L18" s="119">
        <v>0.12916065170935731</v>
      </c>
      <c r="M18" s="10">
        <v>1093</v>
      </c>
      <c r="N18" s="32">
        <v>1.3723696248856358E-2</v>
      </c>
      <c r="O18" s="3">
        <v>24</v>
      </c>
      <c r="P18" s="3">
        <v>456</v>
      </c>
      <c r="Q18" s="117">
        <v>0.30659025787965621</v>
      </c>
      <c r="R18" s="10">
        <v>272790</v>
      </c>
      <c r="S18" s="4">
        <v>7296304</v>
      </c>
      <c r="T18" s="117">
        <v>-9.9983826305374279E-3</v>
      </c>
      <c r="U18" s="3">
        <v>30</v>
      </c>
      <c r="V18" s="3">
        <v>784</v>
      </c>
      <c r="W18" s="117">
        <v>0.51937984496124034</v>
      </c>
      <c r="X18" s="10">
        <v>9093</v>
      </c>
      <c r="Y18" s="119">
        <v>-0.16755163322103417</v>
      </c>
      <c r="Z18" s="10">
        <v>563</v>
      </c>
      <c r="AA18" s="33">
        <v>4.2628774422735348E-2</v>
      </c>
      <c r="AB18" s="3">
        <v>36</v>
      </c>
      <c r="AC18" s="3">
        <v>677</v>
      </c>
      <c r="AD18" s="117">
        <v>0.35943775100401609</v>
      </c>
      <c r="AE18" s="10">
        <v>648258</v>
      </c>
      <c r="AF18" s="170">
        <v>12540057</v>
      </c>
      <c r="AG18" s="117">
        <v>0.40161605372881826</v>
      </c>
      <c r="AH18" s="3">
        <v>61</v>
      </c>
      <c r="AI18" s="3">
        <v>1201</v>
      </c>
      <c r="AJ18" s="117">
        <v>0.62737127371273704</v>
      </c>
      <c r="AK18" s="10">
        <v>10627.180327868853</v>
      </c>
      <c r="AL18" s="119">
        <v>-2.3610238784964044E-2</v>
      </c>
      <c r="AM18" s="10">
        <v>819</v>
      </c>
      <c r="AN18" s="32">
        <v>4.3956043956043959E-2</v>
      </c>
      <c r="AP18" s="47">
        <v>13</v>
      </c>
      <c r="AQ18" s="9">
        <v>45486</v>
      </c>
      <c r="AR18" s="4">
        <v>75</v>
      </c>
      <c r="AS18" s="4">
        <v>1752</v>
      </c>
      <c r="AT18" s="14">
        <v>0.35289575289575281</v>
      </c>
      <c r="AU18" s="4">
        <v>1175504</v>
      </c>
      <c r="AV18" s="4">
        <v>35699998</v>
      </c>
      <c r="AW18" s="14">
        <v>0.37149999041486659</v>
      </c>
      <c r="AX18" s="4">
        <v>112</v>
      </c>
      <c r="AY18" s="4">
        <v>2880</v>
      </c>
      <c r="AZ18" s="14">
        <v>0.49300155520995337</v>
      </c>
      <c r="BA18" s="4">
        <v>10495.571428571429</v>
      </c>
      <c r="BB18" s="14">
        <v>-3.2209720775093875E-2</v>
      </c>
    </row>
    <row r="19" spans="1:54" x14ac:dyDescent="0.3">
      <c r="A19" s="9">
        <v>45487</v>
      </c>
      <c r="B19" s="3">
        <v>36</v>
      </c>
      <c r="C19" s="3">
        <v>655</v>
      </c>
      <c r="D19" s="117">
        <v>0.36174636174636166</v>
      </c>
      <c r="E19" s="10">
        <v>533891</v>
      </c>
      <c r="F19" s="4">
        <v>16397528</v>
      </c>
      <c r="G19" s="117">
        <v>0.43611399034067744</v>
      </c>
      <c r="H19" s="3">
        <v>50</v>
      </c>
      <c r="I19" s="3">
        <v>945</v>
      </c>
      <c r="J19" s="117">
        <v>0.292749658002736</v>
      </c>
      <c r="K19" s="10">
        <v>10677.82</v>
      </c>
      <c r="L19" s="119">
        <v>-0.64927920044107124</v>
      </c>
      <c r="M19" s="10">
        <v>1318</v>
      </c>
      <c r="N19" s="32">
        <v>2.7314112291350532E-2</v>
      </c>
      <c r="O19" s="3">
        <v>21</v>
      </c>
      <c r="P19" s="3">
        <v>477</v>
      </c>
      <c r="Q19" s="117">
        <v>0.28918918918918912</v>
      </c>
      <c r="R19" s="10">
        <v>280287</v>
      </c>
      <c r="S19" s="4">
        <v>7576591</v>
      </c>
      <c r="T19" s="117">
        <v>-4.6363316549076217E-2</v>
      </c>
      <c r="U19" s="3">
        <v>21</v>
      </c>
      <c r="V19" s="3">
        <v>805</v>
      </c>
      <c r="W19" s="117">
        <v>0.4375</v>
      </c>
      <c r="X19" s="10">
        <v>13347</v>
      </c>
      <c r="Y19" s="119">
        <v>2.1419142086396725E-2</v>
      </c>
      <c r="Z19" s="10">
        <v>606</v>
      </c>
      <c r="AA19" s="33">
        <v>3.4653465346534656E-2</v>
      </c>
      <c r="AB19" s="3">
        <v>62</v>
      </c>
      <c r="AC19" s="3">
        <v>739</v>
      </c>
      <c r="AD19" s="117">
        <v>0.42115384615384621</v>
      </c>
      <c r="AE19" s="10">
        <v>787836</v>
      </c>
      <c r="AF19" s="170">
        <v>13327893</v>
      </c>
      <c r="AG19" s="117">
        <v>0.42104894469635701</v>
      </c>
      <c r="AH19" s="3">
        <v>88</v>
      </c>
      <c r="AI19" s="3">
        <v>1289</v>
      </c>
      <c r="AJ19" s="117">
        <v>0.66968911917098439</v>
      </c>
      <c r="AK19" s="10">
        <v>8952.681818181818</v>
      </c>
      <c r="AL19" s="119">
        <v>-0.29548210922153195</v>
      </c>
      <c r="AM19" s="10">
        <v>1143</v>
      </c>
      <c r="AN19" s="32">
        <v>5.4243219597550303E-2</v>
      </c>
      <c r="AP19" s="47">
        <v>14</v>
      </c>
      <c r="AQ19" s="9">
        <v>45487</v>
      </c>
      <c r="AR19" s="4">
        <v>119</v>
      </c>
      <c r="AS19" s="4">
        <v>1871</v>
      </c>
      <c r="AT19" s="14">
        <v>0.36469730123997079</v>
      </c>
      <c r="AU19" s="4">
        <v>1602014</v>
      </c>
      <c r="AV19" s="4">
        <v>37302012</v>
      </c>
      <c r="AW19" s="14">
        <v>0.2978295545567331</v>
      </c>
      <c r="AX19" s="4">
        <v>159</v>
      </c>
      <c r="AY19" s="4">
        <v>3039</v>
      </c>
      <c r="AZ19" s="14">
        <v>0.47309743092583623</v>
      </c>
      <c r="BA19" s="4">
        <v>10075.559748427673</v>
      </c>
      <c r="BB19" s="14">
        <v>-0.50215693352297253</v>
      </c>
    </row>
    <row r="20" spans="1:54" x14ac:dyDescent="0.3">
      <c r="A20" s="9">
        <v>45488</v>
      </c>
      <c r="B20" s="4">
        <v>58</v>
      </c>
      <c r="C20" s="3">
        <v>713</v>
      </c>
      <c r="D20" s="117">
        <v>0.42885771543086171</v>
      </c>
      <c r="E20" s="58">
        <v>1266593</v>
      </c>
      <c r="F20" s="4">
        <v>17664121</v>
      </c>
      <c r="G20" s="117">
        <v>0.49129564286145455</v>
      </c>
      <c r="H20" s="4">
        <v>95</v>
      </c>
      <c r="I20" s="3">
        <v>1040</v>
      </c>
      <c r="J20" s="117">
        <v>0.36304062909567492</v>
      </c>
      <c r="K20" s="10">
        <v>13332.557894736841</v>
      </c>
      <c r="L20" s="119">
        <v>-4.4080165035509378E-4</v>
      </c>
      <c r="M20" s="58">
        <v>1602</v>
      </c>
      <c r="N20" s="32">
        <v>3.6204744069912607E-2</v>
      </c>
      <c r="O20" s="4">
        <v>35</v>
      </c>
      <c r="P20" s="3">
        <v>512</v>
      </c>
      <c r="Q20" s="117">
        <v>0.29949238578680193</v>
      </c>
      <c r="R20" s="58">
        <v>539016</v>
      </c>
      <c r="S20" s="4">
        <v>8115607</v>
      </c>
      <c r="T20" s="117">
        <v>-1.7766981889655642E-2</v>
      </c>
      <c r="U20" s="4">
        <v>41</v>
      </c>
      <c r="V20" s="3">
        <v>846</v>
      </c>
      <c r="W20" s="117">
        <v>0.42424242424242431</v>
      </c>
      <c r="X20" s="10">
        <v>13146.731707317073</v>
      </c>
      <c r="Y20" s="119">
        <v>0.4080163738700322</v>
      </c>
      <c r="Z20" s="58">
        <v>767</v>
      </c>
      <c r="AA20" s="33">
        <v>4.563233376792699E-2</v>
      </c>
      <c r="AB20" s="4">
        <v>48</v>
      </c>
      <c r="AC20" s="3">
        <v>787</v>
      </c>
      <c r="AD20" s="117">
        <v>0.45471349353049906</v>
      </c>
      <c r="AE20" s="58">
        <v>613664</v>
      </c>
      <c r="AF20" s="170">
        <v>13941557</v>
      </c>
      <c r="AG20" s="117">
        <v>0.42185021410020096</v>
      </c>
      <c r="AH20" s="4">
        <v>75</v>
      </c>
      <c r="AI20" s="3">
        <v>1364</v>
      </c>
      <c r="AJ20" s="117">
        <v>0.70287141073657922</v>
      </c>
      <c r="AK20" s="10">
        <v>8182.1866666666665</v>
      </c>
      <c r="AL20" s="119">
        <v>-0.44340171862416233</v>
      </c>
      <c r="AM20" s="58">
        <v>908</v>
      </c>
      <c r="AN20" s="32">
        <v>5.2863436123348019E-2</v>
      </c>
      <c r="AP20" s="47">
        <v>15</v>
      </c>
      <c r="AQ20" s="9">
        <v>45488</v>
      </c>
      <c r="AR20" s="4">
        <v>141</v>
      </c>
      <c r="AS20" s="4">
        <v>2012</v>
      </c>
      <c r="AT20" s="14">
        <v>0.40306834030683403</v>
      </c>
      <c r="AU20" s="4">
        <v>2419273</v>
      </c>
      <c r="AV20" s="4">
        <v>39721285</v>
      </c>
      <c r="AW20" s="14">
        <v>0.3279184962565076</v>
      </c>
      <c r="AX20" s="4">
        <v>211</v>
      </c>
      <c r="AY20" s="4">
        <v>3250</v>
      </c>
      <c r="AZ20" s="14">
        <v>0.50602409638554224</v>
      </c>
      <c r="BA20" s="4">
        <v>11465.748815165876</v>
      </c>
      <c r="BB20" s="14">
        <v>-6.9497576079994738E-2</v>
      </c>
    </row>
    <row r="21" spans="1:54" x14ac:dyDescent="0.3">
      <c r="A21" s="9">
        <v>45489</v>
      </c>
      <c r="B21" s="4">
        <v>43</v>
      </c>
      <c r="C21" s="3">
        <v>756</v>
      </c>
      <c r="D21" s="117">
        <v>0.44274809160305351</v>
      </c>
      <c r="E21" s="58">
        <v>752292</v>
      </c>
      <c r="F21" s="4">
        <v>18416413</v>
      </c>
      <c r="G21" s="117">
        <v>0.50455543450865914</v>
      </c>
      <c r="H21" s="4">
        <v>47</v>
      </c>
      <c r="I21" s="3">
        <v>1087</v>
      </c>
      <c r="J21" s="117">
        <v>0.37420986093552466</v>
      </c>
      <c r="K21" s="10">
        <v>16006.212765957447</v>
      </c>
      <c r="L21" s="119">
        <v>0.13283948598859641</v>
      </c>
      <c r="M21" s="58">
        <v>1525</v>
      </c>
      <c r="N21" s="32">
        <v>2.8196721311475409E-2</v>
      </c>
      <c r="O21" s="4">
        <v>27</v>
      </c>
      <c r="P21" s="3">
        <v>539</v>
      </c>
      <c r="Q21" s="117">
        <v>0.32758620689655182</v>
      </c>
      <c r="R21" s="58">
        <v>198515</v>
      </c>
      <c r="S21" s="4">
        <v>8314122</v>
      </c>
      <c r="T21" s="117">
        <v>-1.0020272020146992E-2</v>
      </c>
      <c r="U21" s="4">
        <v>31</v>
      </c>
      <c r="V21" s="3">
        <v>877</v>
      </c>
      <c r="W21" s="117">
        <v>0.44481054365733108</v>
      </c>
      <c r="X21" s="10">
        <v>6403.7096774193551</v>
      </c>
      <c r="Y21" s="119">
        <v>-0.38729501872045613</v>
      </c>
      <c r="Z21" s="58">
        <v>906</v>
      </c>
      <c r="AA21" s="33">
        <v>2.9801324503311258E-2</v>
      </c>
      <c r="AB21" s="4">
        <v>50</v>
      </c>
      <c r="AC21" s="3">
        <v>837</v>
      </c>
      <c r="AD21" s="117">
        <v>0.48667850799289525</v>
      </c>
      <c r="AE21" s="58">
        <v>907138</v>
      </c>
      <c r="AF21" s="170">
        <v>14848695</v>
      </c>
      <c r="AG21" s="117">
        <v>0.45802406923247774</v>
      </c>
      <c r="AH21" s="4">
        <v>108</v>
      </c>
      <c r="AI21" s="3">
        <v>1472</v>
      </c>
      <c r="AJ21" s="117">
        <v>0.7713598074608905</v>
      </c>
      <c r="AK21" s="10">
        <v>8399.4259259259252</v>
      </c>
      <c r="AL21" s="119">
        <v>-0.33496231782059183</v>
      </c>
      <c r="AM21" s="58">
        <v>1055</v>
      </c>
      <c r="AN21" s="32">
        <v>4.7393364928909949E-2</v>
      </c>
      <c r="AP21" s="47">
        <v>16</v>
      </c>
      <c r="AQ21" s="9">
        <v>45489</v>
      </c>
      <c r="AR21" s="4">
        <v>120</v>
      </c>
      <c r="AS21" s="4">
        <v>2132</v>
      </c>
      <c r="AT21" s="14">
        <v>0.42799732083054254</v>
      </c>
      <c r="AU21" s="4">
        <v>1857945</v>
      </c>
      <c r="AV21" s="4">
        <v>41579230</v>
      </c>
      <c r="AW21" s="14">
        <v>0.34897500657953828</v>
      </c>
      <c r="AX21" s="4">
        <v>186</v>
      </c>
      <c r="AY21" s="4">
        <v>3436</v>
      </c>
      <c r="AZ21" s="14">
        <v>0.5414984297891432</v>
      </c>
      <c r="BA21" s="4">
        <v>9988.9516129032254</v>
      </c>
      <c r="BB21" s="14">
        <v>-0.22097610417938574</v>
      </c>
    </row>
    <row r="22" spans="1:54" x14ac:dyDescent="0.3">
      <c r="A22" s="9">
        <v>45490</v>
      </c>
      <c r="B22" s="4">
        <v>54</v>
      </c>
      <c r="C22" s="3">
        <v>810</v>
      </c>
      <c r="D22" s="117">
        <v>0.45161290322580649</v>
      </c>
      <c r="E22" s="58">
        <v>1127979</v>
      </c>
      <c r="F22" s="4">
        <v>19544392</v>
      </c>
      <c r="G22" s="117">
        <v>0.49315050806513527</v>
      </c>
      <c r="H22" s="4">
        <v>73</v>
      </c>
      <c r="I22" s="3">
        <v>1160</v>
      </c>
      <c r="J22" s="117">
        <v>0.39088729016786572</v>
      </c>
      <c r="K22" s="10">
        <v>15451.767123287671</v>
      </c>
      <c r="L22" s="119">
        <v>-0.21733713462668325</v>
      </c>
      <c r="M22" s="58">
        <v>1635</v>
      </c>
      <c r="N22" s="32">
        <v>3.3027522935779818E-2</v>
      </c>
      <c r="O22" s="4">
        <v>51</v>
      </c>
      <c r="P22" s="3">
        <v>590</v>
      </c>
      <c r="Q22" s="117">
        <v>0.34090909090909083</v>
      </c>
      <c r="R22" s="58">
        <v>590403</v>
      </c>
      <c r="S22" s="4">
        <v>8904525</v>
      </c>
      <c r="T22" s="117">
        <v>-4.8150748468141158E-2</v>
      </c>
      <c r="U22" s="3">
        <v>70</v>
      </c>
      <c r="V22" s="3">
        <v>947</v>
      </c>
      <c r="W22" s="117">
        <v>0.43267776096822996</v>
      </c>
      <c r="X22" s="10">
        <v>8434.3285714285721</v>
      </c>
      <c r="Y22" s="119">
        <v>-0.52393203833479196</v>
      </c>
      <c r="Z22" s="58">
        <v>960</v>
      </c>
      <c r="AA22" s="33">
        <v>5.3124999999999999E-2</v>
      </c>
      <c r="AB22" s="4">
        <v>51</v>
      </c>
      <c r="AC22" s="3">
        <v>888</v>
      </c>
      <c r="AD22" s="117">
        <v>0.40284360189573465</v>
      </c>
      <c r="AE22" s="58">
        <v>893077</v>
      </c>
      <c r="AF22" s="170">
        <v>15741772</v>
      </c>
      <c r="AG22" s="117">
        <v>0.39782147318238614</v>
      </c>
      <c r="AH22" s="4">
        <v>98</v>
      </c>
      <c r="AI22" s="3">
        <v>1570</v>
      </c>
      <c r="AJ22" s="117">
        <v>0.67556029882604052</v>
      </c>
      <c r="AK22" s="10">
        <v>9113.0306122448983</v>
      </c>
      <c r="AL22" s="119">
        <v>-0.10351848458461821</v>
      </c>
      <c r="AM22" s="58">
        <v>1013</v>
      </c>
      <c r="AN22" s="32">
        <v>5.0345508390918066E-2</v>
      </c>
      <c r="AP22" s="47">
        <v>17</v>
      </c>
      <c r="AQ22" s="9">
        <v>45490</v>
      </c>
      <c r="AR22" s="4">
        <v>156</v>
      </c>
      <c r="AS22" s="4">
        <v>2288</v>
      </c>
      <c r="AT22" s="14">
        <v>0.40282035561005514</v>
      </c>
      <c r="AU22" s="4">
        <v>2611459</v>
      </c>
      <c r="AV22" s="4">
        <v>44190689</v>
      </c>
      <c r="AW22" s="14">
        <v>0.31106353037706724</v>
      </c>
      <c r="AX22" s="4">
        <v>241</v>
      </c>
      <c r="AY22" s="4">
        <v>3677</v>
      </c>
      <c r="AZ22" s="14">
        <v>0.51192434210526305</v>
      </c>
      <c r="BA22" s="4">
        <v>10835.929460580914</v>
      </c>
      <c r="BB22" s="14">
        <v>-0.2370530049737456</v>
      </c>
    </row>
    <row r="23" spans="1:54" x14ac:dyDescent="0.3">
      <c r="A23" s="9">
        <v>45491</v>
      </c>
      <c r="B23" s="4">
        <v>64</v>
      </c>
      <c r="C23" s="3">
        <v>874</v>
      </c>
      <c r="D23" s="117">
        <v>0.478849407783418</v>
      </c>
      <c r="E23" s="58">
        <v>1017490</v>
      </c>
      <c r="F23" s="4">
        <v>20561882</v>
      </c>
      <c r="G23" s="117">
        <v>0.50106440984476719</v>
      </c>
      <c r="H23" s="4">
        <v>83</v>
      </c>
      <c r="I23" s="3">
        <v>1243</v>
      </c>
      <c r="J23" s="117">
        <v>0.40770101925254809</v>
      </c>
      <c r="K23" s="10">
        <v>12258.915662650603</v>
      </c>
      <c r="L23" s="119">
        <v>-1.3384774438634506E-2</v>
      </c>
      <c r="M23" s="58">
        <v>1541</v>
      </c>
      <c r="N23" s="32">
        <v>4.1531473069435429E-2</v>
      </c>
      <c r="O23" s="4">
        <v>34</v>
      </c>
      <c r="P23" s="3">
        <v>624</v>
      </c>
      <c r="Q23" s="117">
        <v>0.32484076433121012</v>
      </c>
      <c r="R23" s="58">
        <v>447195</v>
      </c>
      <c r="S23" s="4">
        <v>9351720</v>
      </c>
      <c r="T23" s="117">
        <v>-4.3461806368861211E-2</v>
      </c>
      <c r="U23" s="4">
        <v>43</v>
      </c>
      <c r="V23" s="3">
        <v>990</v>
      </c>
      <c r="W23" s="117">
        <v>0.42651296829971175</v>
      </c>
      <c r="X23" s="10">
        <v>10399.883720930233</v>
      </c>
      <c r="Y23" s="119">
        <v>-0.18607546722755597</v>
      </c>
      <c r="Z23" s="58">
        <v>879</v>
      </c>
      <c r="AA23" s="33">
        <v>3.8680318543799774E-2</v>
      </c>
      <c r="AB23" s="4">
        <v>63</v>
      </c>
      <c r="AC23" s="3">
        <v>951</v>
      </c>
      <c r="AD23" s="117">
        <v>0.37427745664739875</v>
      </c>
      <c r="AE23" s="58">
        <v>1308316</v>
      </c>
      <c r="AF23" s="170">
        <v>17050088</v>
      </c>
      <c r="AG23" s="117">
        <v>0.35174219642464855</v>
      </c>
      <c r="AH23" s="4">
        <v>153</v>
      </c>
      <c r="AI23" s="3">
        <v>1723</v>
      </c>
      <c r="AJ23" s="117">
        <v>0.6892156862745098</v>
      </c>
      <c r="AK23" s="10">
        <v>8551.0849673202611</v>
      </c>
      <c r="AL23" s="119">
        <v>-0.4749550202419186</v>
      </c>
      <c r="AM23" s="58">
        <v>875</v>
      </c>
      <c r="AN23" s="32">
        <v>7.1999999999999995E-2</v>
      </c>
      <c r="AP23" s="47">
        <v>18</v>
      </c>
      <c r="AQ23" s="9">
        <v>45491</v>
      </c>
      <c r="AR23" s="4">
        <v>161</v>
      </c>
      <c r="AS23" s="4">
        <v>2449</v>
      </c>
      <c r="AT23" s="14">
        <v>0.39623717217787924</v>
      </c>
      <c r="AU23" s="4">
        <v>2773001</v>
      </c>
      <c r="AV23" s="4">
        <v>46963690</v>
      </c>
      <c r="AW23" s="14">
        <v>0.30135688493384327</v>
      </c>
      <c r="AX23" s="4">
        <v>279</v>
      </c>
      <c r="AY23" s="4">
        <v>3956</v>
      </c>
      <c r="AZ23" s="14">
        <v>0.52329611089718897</v>
      </c>
      <c r="BA23" s="4">
        <v>9939.0716845878142</v>
      </c>
      <c r="BB23" s="14">
        <v>-0.31160097925543484</v>
      </c>
    </row>
    <row r="24" spans="1:54" x14ac:dyDescent="0.3">
      <c r="A24" s="9">
        <v>45492</v>
      </c>
      <c r="B24" s="4">
        <v>57</v>
      </c>
      <c r="C24" s="3">
        <v>931</v>
      </c>
      <c r="D24" s="117">
        <v>0.50647249190938504</v>
      </c>
      <c r="E24" s="58">
        <v>774607</v>
      </c>
      <c r="F24" s="4">
        <v>21336489</v>
      </c>
      <c r="G24" s="117">
        <v>0.47565637746834466</v>
      </c>
      <c r="H24" s="4">
        <v>67</v>
      </c>
      <c r="I24" s="3">
        <v>1310</v>
      </c>
      <c r="J24" s="117">
        <v>0.40407288317256174</v>
      </c>
      <c r="K24" s="10">
        <v>11561.298507462687</v>
      </c>
      <c r="L24" s="119">
        <v>-0.24016908233363565</v>
      </c>
      <c r="M24" s="10">
        <v>1386</v>
      </c>
      <c r="N24" s="32">
        <v>4.1125541125541128E-2</v>
      </c>
      <c r="O24" s="4">
        <v>39</v>
      </c>
      <c r="P24" s="3">
        <v>663</v>
      </c>
      <c r="Q24" s="117">
        <v>0.30769230769230771</v>
      </c>
      <c r="R24" s="58">
        <v>368679</v>
      </c>
      <c r="S24" s="4">
        <v>9720399</v>
      </c>
      <c r="T24" s="117">
        <v>-8.5462126090967372E-2</v>
      </c>
      <c r="U24" s="4">
        <v>43</v>
      </c>
      <c r="V24" s="3">
        <v>1033</v>
      </c>
      <c r="W24" s="117">
        <v>0.39030955585464344</v>
      </c>
      <c r="X24" s="10">
        <v>8573.9302325581393</v>
      </c>
      <c r="Y24" s="119">
        <v>-0.50697071275300121</v>
      </c>
      <c r="Z24" s="58">
        <v>737</v>
      </c>
      <c r="AA24" s="33">
        <v>5.2917232021709636E-2</v>
      </c>
      <c r="AB24" s="4">
        <v>32</v>
      </c>
      <c r="AC24" s="3">
        <v>983</v>
      </c>
      <c r="AD24" s="117">
        <v>0.33559782608695654</v>
      </c>
      <c r="AE24" s="58">
        <v>733091</v>
      </c>
      <c r="AF24" s="170">
        <v>17783179</v>
      </c>
      <c r="AG24" s="117">
        <v>0.33160921515519726</v>
      </c>
      <c r="AH24" s="4">
        <v>61</v>
      </c>
      <c r="AI24" s="3">
        <v>1784</v>
      </c>
      <c r="AJ24" s="117">
        <v>0.58436944937833046</v>
      </c>
      <c r="AK24" s="10">
        <v>12017.88524590164</v>
      </c>
      <c r="AL24" s="119">
        <v>0.71861031583135992</v>
      </c>
      <c r="AM24" s="58">
        <v>870</v>
      </c>
      <c r="AN24" s="32">
        <v>3.6781609195402298E-2</v>
      </c>
      <c r="AP24" s="47">
        <v>19</v>
      </c>
      <c r="AQ24" s="9">
        <v>45492</v>
      </c>
      <c r="AR24" s="4">
        <v>128</v>
      </c>
      <c r="AS24" s="4">
        <v>2577</v>
      </c>
      <c r="AT24" s="14">
        <v>0.38473938742611491</v>
      </c>
      <c r="AU24" s="4">
        <v>1876377</v>
      </c>
      <c r="AV24" s="4">
        <v>48840067</v>
      </c>
      <c r="AW24" s="14">
        <v>0.27047426031524058</v>
      </c>
      <c r="AX24" s="4">
        <v>171</v>
      </c>
      <c r="AY24" s="4">
        <v>4127</v>
      </c>
      <c r="AZ24" s="14">
        <v>0.47287651677373299</v>
      </c>
      <c r="BA24" s="4">
        <v>10972.964912280702</v>
      </c>
      <c r="BB24" s="14">
        <v>-4.4468087728971373E-2</v>
      </c>
    </row>
    <row r="25" spans="1:54" x14ac:dyDescent="0.3">
      <c r="A25" s="9">
        <v>45493</v>
      </c>
      <c r="B25" s="4">
        <v>15</v>
      </c>
      <c r="C25" s="3">
        <v>946</v>
      </c>
      <c r="D25" s="117">
        <v>0.47352024922118385</v>
      </c>
      <c r="E25" s="58">
        <v>373848</v>
      </c>
      <c r="F25" s="4">
        <v>21710337</v>
      </c>
      <c r="G25" s="117">
        <v>0.44732183618091104</v>
      </c>
      <c r="H25" s="4">
        <v>17</v>
      </c>
      <c r="I25" s="3">
        <v>1327</v>
      </c>
      <c r="J25" s="117">
        <v>0.36522633744855959</v>
      </c>
      <c r="K25" s="10">
        <v>21991.058823529413</v>
      </c>
      <c r="L25" s="119">
        <v>0.58422390253920087</v>
      </c>
      <c r="M25" s="58">
        <v>1257</v>
      </c>
      <c r="N25" s="32">
        <v>1.1933174224343675E-2</v>
      </c>
      <c r="O25" s="4">
        <v>15</v>
      </c>
      <c r="P25" s="3">
        <v>678</v>
      </c>
      <c r="Q25" s="117">
        <v>0.26256983240223453</v>
      </c>
      <c r="R25" s="58">
        <v>327109</v>
      </c>
      <c r="S25" s="4">
        <v>10047508</v>
      </c>
      <c r="T25" s="117">
        <v>-0.10138835500403987</v>
      </c>
      <c r="U25" s="4">
        <v>24</v>
      </c>
      <c r="V25" s="3">
        <v>1057</v>
      </c>
      <c r="W25" s="117">
        <v>0.33967046894803543</v>
      </c>
      <c r="X25" s="10">
        <v>13629.541666666666</v>
      </c>
      <c r="Y25" s="119">
        <v>0.13499118679824007</v>
      </c>
      <c r="Z25" s="58">
        <v>589</v>
      </c>
      <c r="AA25" s="33">
        <v>2.5466893039049237E-2</v>
      </c>
      <c r="AB25" s="4">
        <v>27</v>
      </c>
      <c r="AC25" s="3">
        <v>1010</v>
      </c>
      <c r="AD25" s="117">
        <v>0.26884422110552775</v>
      </c>
      <c r="AE25" s="58">
        <v>501849</v>
      </c>
      <c r="AF25" s="170">
        <v>18285028</v>
      </c>
      <c r="AG25" s="117">
        <v>0.24113014144246314</v>
      </c>
      <c r="AH25" s="4">
        <v>58</v>
      </c>
      <c r="AI25" s="3">
        <v>1842</v>
      </c>
      <c r="AJ25" s="117">
        <v>0.50122249388753048</v>
      </c>
      <c r="AK25" s="10">
        <v>8652.5689655172409</v>
      </c>
      <c r="AL25" s="119">
        <v>-0.36577173725624945</v>
      </c>
      <c r="AM25" s="58">
        <v>795</v>
      </c>
      <c r="AN25" s="32">
        <v>3.3962264150943396E-2</v>
      </c>
      <c r="AP25" s="47">
        <v>20</v>
      </c>
      <c r="AQ25" s="9">
        <v>45493</v>
      </c>
      <c r="AR25" s="4">
        <v>57</v>
      </c>
      <c r="AS25" s="4">
        <v>2634</v>
      </c>
      <c r="AT25" s="14">
        <v>0.33367088607594941</v>
      </c>
      <c r="AU25" s="4">
        <v>1202806</v>
      </c>
      <c r="AV25" s="4">
        <v>50042873</v>
      </c>
      <c r="AW25" s="14">
        <v>0.22312163048297751</v>
      </c>
      <c r="AX25" s="4">
        <v>99</v>
      </c>
      <c r="AY25" s="4">
        <v>4226</v>
      </c>
      <c r="AZ25" s="14">
        <v>0.41432396251673365</v>
      </c>
      <c r="BA25" s="4">
        <v>12149.555555555555</v>
      </c>
      <c r="BB25" s="14">
        <v>-8.5712729026908074E-2</v>
      </c>
    </row>
    <row r="26" spans="1:54" x14ac:dyDescent="0.3">
      <c r="A26" s="9">
        <v>45494</v>
      </c>
      <c r="B26" s="4">
        <v>38</v>
      </c>
      <c r="C26" s="3">
        <v>984</v>
      </c>
      <c r="D26" s="117">
        <v>0.46865671641791051</v>
      </c>
      <c r="E26" s="58">
        <v>555538</v>
      </c>
      <c r="F26" s="4">
        <v>22265875</v>
      </c>
      <c r="G26" s="117">
        <v>0.43353075985668998</v>
      </c>
      <c r="H26" s="4">
        <v>41</v>
      </c>
      <c r="I26" s="3">
        <v>1368</v>
      </c>
      <c r="J26" s="117">
        <v>0.35445544554455455</v>
      </c>
      <c r="K26" s="10">
        <v>13549.707317073171</v>
      </c>
      <c r="L26" s="119">
        <v>-3.1872596929940378E-2</v>
      </c>
      <c r="M26" s="58">
        <v>1478</v>
      </c>
      <c r="N26" s="32">
        <v>2.571041948579161E-2</v>
      </c>
      <c r="O26" s="4">
        <v>30</v>
      </c>
      <c r="P26" s="3">
        <v>708</v>
      </c>
      <c r="Q26" s="117">
        <v>0.2530973451327434</v>
      </c>
      <c r="R26" s="58">
        <v>388583</v>
      </c>
      <c r="S26" s="4">
        <v>10436091</v>
      </c>
      <c r="T26" s="117">
        <v>-0.11246801476916546</v>
      </c>
      <c r="U26" s="4">
        <v>35</v>
      </c>
      <c r="V26" s="3">
        <v>1092</v>
      </c>
      <c r="W26" s="117">
        <v>0.31884057971014501</v>
      </c>
      <c r="X26" s="10">
        <v>11102.371428571429</v>
      </c>
      <c r="Y26" s="119">
        <v>-0.25010740152633371</v>
      </c>
      <c r="Z26" s="58">
        <v>784</v>
      </c>
      <c r="AA26" s="33">
        <v>3.826530612244898E-2</v>
      </c>
      <c r="AB26" s="4">
        <v>34</v>
      </c>
      <c r="AC26" s="3">
        <v>1044</v>
      </c>
      <c r="AD26" s="117">
        <v>0.24433849821215725</v>
      </c>
      <c r="AE26" s="58">
        <v>494764</v>
      </c>
      <c r="AF26" s="170">
        <v>18779792</v>
      </c>
      <c r="AG26" s="117">
        <v>0.21645959311113505</v>
      </c>
      <c r="AH26" s="4">
        <v>59</v>
      </c>
      <c r="AI26" s="3">
        <v>1901</v>
      </c>
      <c r="AJ26" s="117">
        <v>0.47822706065318821</v>
      </c>
      <c r="AK26" s="10">
        <v>8385.8305084745771</v>
      </c>
      <c r="AL26" s="119">
        <v>-0.29871440518206682</v>
      </c>
      <c r="AM26" s="58">
        <v>958</v>
      </c>
      <c r="AN26" s="32">
        <v>3.5490605427974949E-2</v>
      </c>
      <c r="AP26" s="47">
        <v>21</v>
      </c>
      <c r="AQ26" s="9">
        <v>45494</v>
      </c>
      <c r="AR26" s="4">
        <v>102</v>
      </c>
      <c r="AS26" s="4">
        <v>2736</v>
      </c>
      <c r="AT26" s="14">
        <v>0.31918997107039537</v>
      </c>
      <c r="AU26" s="4">
        <v>1438885</v>
      </c>
      <c r="AV26" s="4">
        <v>51481758</v>
      </c>
      <c r="AW26" s="14">
        <v>0.20484866220377684</v>
      </c>
      <c r="AX26" s="4">
        <v>135</v>
      </c>
      <c r="AY26" s="4">
        <v>4361</v>
      </c>
      <c r="AZ26" s="14">
        <v>0.39596670934699096</v>
      </c>
      <c r="BA26" s="4">
        <v>10658.407407407407</v>
      </c>
      <c r="BB26" s="14">
        <v>-0.2012461138536491</v>
      </c>
    </row>
    <row r="27" spans="1:54" x14ac:dyDescent="0.3">
      <c r="A27" s="9">
        <v>45495</v>
      </c>
      <c r="B27" s="4">
        <v>49</v>
      </c>
      <c r="C27" s="3">
        <v>1033</v>
      </c>
      <c r="D27" s="117">
        <v>0.50583090379008744</v>
      </c>
      <c r="E27" s="58">
        <v>1245841</v>
      </c>
      <c r="F27" s="4">
        <v>23511716</v>
      </c>
      <c r="G27" s="117">
        <v>0.47701391319686914</v>
      </c>
      <c r="H27" s="4">
        <v>96</v>
      </c>
      <c r="I27" s="3">
        <v>1464</v>
      </c>
      <c r="J27" s="117">
        <v>0.42412451361867709</v>
      </c>
      <c r="K27" s="10">
        <v>12977.510416666666</v>
      </c>
      <c r="L27" s="119">
        <v>-0.39517583890010877</v>
      </c>
      <c r="M27" s="58">
        <v>1599</v>
      </c>
      <c r="N27" s="32">
        <v>3.0644152595372107E-2</v>
      </c>
      <c r="O27" s="4">
        <v>49</v>
      </c>
      <c r="P27" s="3">
        <v>757</v>
      </c>
      <c r="Q27" s="117">
        <v>0.31423611111111116</v>
      </c>
      <c r="R27" s="58">
        <v>801960</v>
      </c>
      <c r="S27" s="4">
        <v>11238051</v>
      </c>
      <c r="T27" s="117">
        <v>-5.4226857950197882E-2</v>
      </c>
      <c r="U27" s="4">
        <v>76</v>
      </c>
      <c r="V27" s="3">
        <v>1168</v>
      </c>
      <c r="W27" s="117">
        <v>0.38061465721040189</v>
      </c>
      <c r="X27" s="10">
        <v>10552.105263157895</v>
      </c>
      <c r="Y27" s="119">
        <v>0.53368669242629507</v>
      </c>
      <c r="Z27" s="58">
        <v>916</v>
      </c>
      <c r="AA27" s="33">
        <v>5.3493449781659388E-2</v>
      </c>
      <c r="AB27" s="4">
        <v>57</v>
      </c>
      <c r="AC27" s="3">
        <v>1101</v>
      </c>
      <c r="AD27" s="117">
        <v>0.26989619377162621</v>
      </c>
      <c r="AE27" s="58">
        <v>905393</v>
      </c>
      <c r="AF27" s="170">
        <v>19685185</v>
      </c>
      <c r="AG27" s="117">
        <v>0.23629979482703356</v>
      </c>
      <c r="AH27" s="4">
        <v>86</v>
      </c>
      <c r="AI27" s="3">
        <v>1987</v>
      </c>
      <c r="AJ27" s="117">
        <v>0.49736247174076875</v>
      </c>
      <c r="AK27" s="10">
        <v>10527.825581395349</v>
      </c>
      <c r="AL27" s="119">
        <v>-0.10926587664374154</v>
      </c>
      <c r="AM27" s="58">
        <v>1117</v>
      </c>
      <c r="AN27" s="32">
        <v>5.1029543419874666E-2</v>
      </c>
      <c r="AP27" s="47">
        <v>22</v>
      </c>
      <c r="AQ27" s="9">
        <v>45495</v>
      </c>
      <c r="AR27" s="4">
        <v>155</v>
      </c>
      <c r="AS27" s="4">
        <v>2891</v>
      </c>
      <c r="AT27" s="14">
        <v>0.35791451385627049</v>
      </c>
      <c r="AU27" s="4">
        <v>2953194</v>
      </c>
      <c r="AV27" s="4">
        <v>54434952</v>
      </c>
      <c r="AW27" s="14">
        <v>0.24498240315824882</v>
      </c>
      <c r="AX27" s="4">
        <v>258</v>
      </c>
      <c r="AY27" s="4">
        <v>4619</v>
      </c>
      <c r="AZ27" s="14">
        <v>0.44298656669790692</v>
      </c>
      <c r="BA27" s="4">
        <v>11446.488372093023</v>
      </c>
      <c r="BB27" s="14">
        <v>-0.11388321501631438</v>
      </c>
    </row>
    <row r="28" spans="1:54" x14ac:dyDescent="0.3">
      <c r="A28" s="9">
        <v>45496</v>
      </c>
      <c r="B28" s="3">
        <v>45</v>
      </c>
      <c r="C28" s="3">
        <v>1078</v>
      </c>
      <c r="D28" s="117">
        <v>0.49514563106796117</v>
      </c>
      <c r="E28" s="10">
        <v>917742</v>
      </c>
      <c r="F28" s="4">
        <v>24429458</v>
      </c>
      <c r="G28" s="117">
        <v>0.46175668277865833</v>
      </c>
      <c r="H28" s="3">
        <v>64</v>
      </c>
      <c r="I28" s="3">
        <v>1528</v>
      </c>
      <c r="J28" s="117">
        <v>0.4213953488372093</v>
      </c>
      <c r="K28" s="10">
        <v>14339.71875</v>
      </c>
      <c r="L28" s="119">
        <v>-0.15115930244274145</v>
      </c>
      <c r="M28" s="10">
        <v>1791</v>
      </c>
      <c r="N28" s="32">
        <v>2.5125628140703519E-2</v>
      </c>
      <c r="O28" s="3">
        <v>38</v>
      </c>
      <c r="P28" s="3">
        <v>795</v>
      </c>
      <c r="Q28" s="117">
        <v>0.32943143812709019</v>
      </c>
      <c r="R28" s="10">
        <v>566510</v>
      </c>
      <c r="S28" s="4">
        <v>11804561</v>
      </c>
      <c r="T28" s="117">
        <v>-2.9888994792845458E-2</v>
      </c>
      <c r="U28" s="3">
        <v>49</v>
      </c>
      <c r="V28" s="3">
        <v>1217</v>
      </c>
      <c r="W28" s="117">
        <v>0.38295454545454555</v>
      </c>
      <c r="X28" s="10">
        <v>11561.428571428571</v>
      </c>
      <c r="Y28" s="119">
        <v>0.37509907377885643</v>
      </c>
      <c r="Z28" s="10">
        <v>776</v>
      </c>
      <c r="AA28" s="33">
        <v>4.8969072164948453E-2</v>
      </c>
      <c r="AB28" s="3">
        <v>45</v>
      </c>
      <c r="AC28" s="3">
        <v>1146</v>
      </c>
      <c r="AD28" s="117">
        <v>0.27474972191323688</v>
      </c>
      <c r="AE28" s="10">
        <v>822312</v>
      </c>
      <c r="AF28" s="170">
        <v>20507497</v>
      </c>
      <c r="AG28" s="117">
        <v>0.23481392406671509</v>
      </c>
      <c r="AH28" s="3">
        <v>83</v>
      </c>
      <c r="AI28" s="3">
        <v>2070</v>
      </c>
      <c r="AJ28" s="117">
        <v>0.51426481346013175</v>
      </c>
      <c r="AK28" s="10">
        <v>9907.3734939759033</v>
      </c>
      <c r="AL28" s="119">
        <v>-0.42155168623699291</v>
      </c>
      <c r="AM28" s="10">
        <v>957</v>
      </c>
      <c r="AN28" s="32">
        <v>4.7021943573667714E-2</v>
      </c>
      <c r="AP28" s="47">
        <v>23</v>
      </c>
      <c r="AQ28" s="9">
        <v>45496</v>
      </c>
      <c r="AR28" s="4">
        <v>128</v>
      </c>
      <c r="AS28" s="4">
        <v>3019</v>
      </c>
      <c r="AT28" s="14">
        <v>0.36113615870153293</v>
      </c>
      <c r="AU28" s="4">
        <v>2306564</v>
      </c>
      <c r="AV28" s="4">
        <v>56741516</v>
      </c>
      <c r="AW28" s="14">
        <v>0.24738380657687409</v>
      </c>
      <c r="AX28" s="4">
        <v>196</v>
      </c>
      <c r="AY28" s="4">
        <v>4815</v>
      </c>
      <c r="AZ28" s="14">
        <v>0.44942805538832031</v>
      </c>
      <c r="BA28" s="4">
        <v>11768.183673469388</v>
      </c>
      <c r="BB28" s="14">
        <v>-0.19320510786454437</v>
      </c>
    </row>
    <row r="29" spans="1:54" x14ac:dyDescent="0.3">
      <c r="A29" s="9">
        <v>45497</v>
      </c>
      <c r="B29" s="3">
        <v>44</v>
      </c>
      <c r="C29" s="3">
        <v>1122</v>
      </c>
      <c r="D29" s="117">
        <v>0.46666666666666656</v>
      </c>
      <c r="E29" s="10">
        <v>664955</v>
      </c>
      <c r="F29" s="4">
        <v>25094413</v>
      </c>
      <c r="G29" s="117">
        <v>0.43771379653722575</v>
      </c>
      <c r="H29" s="3">
        <v>70</v>
      </c>
      <c r="I29" s="3">
        <v>1598</v>
      </c>
      <c r="J29" s="117">
        <v>0.41290893015030949</v>
      </c>
      <c r="K29" s="10">
        <v>9499.3571428571431</v>
      </c>
      <c r="L29" s="119">
        <v>-0.28305772314990774</v>
      </c>
      <c r="M29" s="10">
        <v>1663</v>
      </c>
      <c r="N29" s="32">
        <v>2.6458208057727001E-2</v>
      </c>
      <c r="O29" s="3">
        <v>45</v>
      </c>
      <c r="P29" s="3">
        <v>840</v>
      </c>
      <c r="Q29" s="117">
        <v>0.33545310015898244</v>
      </c>
      <c r="R29" s="10">
        <v>682772</v>
      </c>
      <c r="S29" s="4">
        <v>12487333</v>
      </c>
      <c r="T29" s="117">
        <v>-2.6597568655702952E-2</v>
      </c>
      <c r="U29" s="3">
        <v>84</v>
      </c>
      <c r="V29" s="3">
        <v>1301</v>
      </c>
      <c r="W29" s="117">
        <v>0.3899572649572649</v>
      </c>
      <c r="X29" s="10">
        <v>8128.2380952380954</v>
      </c>
      <c r="Y29" s="119">
        <v>-0.31062690795714365</v>
      </c>
      <c r="Z29" s="10">
        <v>789</v>
      </c>
      <c r="AA29" s="33">
        <v>5.7034220532319393E-2</v>
      </c>
      <c r="AB29" s="3">
        <v>64</v>
      </c>
      <c r="AC29" s="3">
        <v>1210</v>
      </c>
      <c r="AD29" s="117">
        <v>0.26304801670146127</v>
      </c>
      <c r="AE29" s="10">
        <v>1092113</v>
      </c>
      <c r="AF29" s="170">
        <v>21599610</v>
      </c>
      <c r="AG29" s="117">
        <v>0.19743757038191134</v>
      </c>
      <c r="AH29" s="3">
        <v>147</v>
      </c>
      <c r="AI29" s="3">
        <v>2217</v>
      </c>
      <c r="AJ29" s="117">
        <v>0.52266483516483508</v>
      </c>
      <c r="AK29" s="10">
        <v>7429.3401360544221</v>
      </c>
      <c r="AL29" s="119">
        <v>-0.53775349223041768</v>
      </c>
      <c r="AM29" s="10">
        <v>964</v>
      </c>
      <c r="AN29" s="32">
        <v>6.6390041493775934E-2</v>
      </c>
      <c r="AP29" s="47">
        <v>24</v>
      </c>
      <c r="AQ29" s="9">
        <v>45497</v>
      </c>
      <c r="AR29" s="4">
        <v>153</v>
      </c>
      <c r="AS29" s="4">
        <v>3172</v>
      </c>
      <c r="AT29" s="14">
        <v>0.34863945578231292</v>
      </c>
      <c r="AU29" s="4">
        <v>2439840</v>
      </c>
      <c r="AV29" s="4">
        <v>59181356</v>
      </c>
      <c r="AW29" s="14">
        <v>0.2247513049210923</v>
      </c>
      <c r="AX29" s="4">
        <v>301</v>
      </c>
      <c r="AY29" s="4">
        <v>5116</v>
      </c>
      <c r="AZ29" s="14">
        <v>0.45217144479137095</v>
      </c>
      <c r="BA29" s="4">
        <v>8105.7807308970096</v>
      </c>
      <c r="BB29" s="14">
        <v>-0.42483842220299872</v>
      </c>
    </row>
    <row r="30" spans="1:54" x14ac:dyDescent="0.3">
      <c r="A30" s="9">
        <v>45498</v>
      </c>
      <c r="B30" s="3">
        <v>48</v>
      </c>
      <c r="C30" s="3">
        <v>1170</v>
      </c>
      <c r="D30" s="117">
        <v>0.44981412639405205</v>
      </c>
      <c r="E30" s="10">
        <v>642567</v>
      </c>
      <c r="F30" s="4">
        <v>25736980</v>
      </c>
      <c r="G30" s="117">
        <v>0.40734388338082361</v>
      </c>
      <c r="H30" s="3">
        <v>77</v>
      </c>
      <c r="I30" s="3">
        <v>1675</v>
      </c>
      <c r="J30" s="117">
        <v>0.38087386644682608</v>
      </c>
      <c r="K30" s="10">
        <v>8345.0259740259735</v>
      </c>
      <c r="L30" s="119">
        <v>-0.17875746499192335</v>
      </c>
      <c r="M30" s="10">
        <v>1650</v>
      </c>
      <c r="N30" s="32">
        <v>2.9090909090909091E-2</v>
      </c>
      <c r="O30" s="3">
        <v>41</v>
      </c>
      <c r="P30" s="3">
        <v>881</v>
      </c>
      <c r="Q30" s="117">
        <v>0.33890577507598785</v>
      </c>
      <c r="R30" s="10">
        <v>870146</v>
      </c>
      <c r="S30" s="4">
        <v>13357479</v>
      </c>
      <c r="T30" s="117">
        <v>8.5110691389314042E-3</v>
      </c>
      <c r="U30" s="3">
        <v>70</v>
      </c>
      <c r="V30" s="3">
        <v>1371</v>
      </c>
      <c r="W30" s="117">
        <v>0.40904419321685515</v>
      </c>
      <c r="X30" s="10">
        <v>12430.657142857142</v>
      </c>
      <c r="Y30" s="119">
        <v>0.10505083788202185</v>
      </c>
      <c r="Z30" s="10">
        <v>816</v>
      </c>
      <c r="AA30" s="33">
        <v>5.0245098039215688E-2</v>
      </c>
      <c r="AB30" s="3">
        <v>58</v>
      </c>
      <c r="AC30" s="3">
        <v>1268</v>
      </c>
      <c r="AD30" s="117">
        <v>0.25420375865479716</v>
      </c>
      <c r="AE30" s="10">
        <v>1077421</v>
      </c>
      <c r="AF30" s="170">
        <v>22677031</v>
      </c>
      <c r="AG30" s="117">
        <v>0.18803864606843668</v>
      </c>
      <c r="AH30" s="3">
        <v>83</v>
      </c>
      <c r="AI30" s="3">
        <v>2300</v>
      </c>
      <c r="AJ30" s="117">
        <v>0.48771021992238039</v>
      </c>
      <c r="AK30" s="10">
        <v>12980.975903614459</v>
      </c>
      <c r="AL30" s="119">
        <v>0.11308334952238885</v>
      </c>
      <c r="AM30" s="10">
        <v>1049</v>
      </c>
      <c r="AN30" s="32">
        <v>5.5290753098188754E-2</v>
      </c>
      <c r="AP30" s="47">
        <v>25</v>
      </c>
      <c r="AQ30" s="9">
        <v>45498</v>
      </c>
      <c r="AR30" s="4">
        <v>147</v>
      </c>
      <c r="AS30" s="4">
        <v>3319</v>
      </c>
      <c r="AT30" s="14">
        <v>0.3404684975767367</v>
      </c>
      <c r="AU30" s="4">
        <v>2590134</v>
      </c>
      <c r="AV30" s="4">
        <v>61771490</v>
      </c>
      <c r="AW30" s="14">
        <v>0.22029405354798515</v>
      </c>
      <c r="AX30" s="4">
        <v>230</v>
      </c>
      <c r="AY30" s="4">
        <v>5346</v>
      </c>
      <c r="AZ30" s="14">
        <v>0.432475884244373</v>
      </c>
      <c r="BA30" s="4">
        <v>11261.452173913043</v>
      </c>
      <c r="BB30" s="14">
        <v>2.3747450290414251E-2</v>
      </c>
    </row>
    <row r="31" spans="1:54" x14ac:dyDescent="0.3">
      <c r="A31" s="9">
        <v>45499</v>
      </c>
      <c r="B31" s="3">
        <v>42</v>
      </c>
      <c r="C31" s="3">
        <v>1212</v>
      </c>
      <c r="D31" s="117">
        <v>0.42756183745583032</v>
      </c>
      <c r="E31" s="10">
        <v>812486</v>
      </c>
      <c r="F31" s="4">
        <v>26549466</v>
      </c>
      <c r="G31" s="117">
        <v>0.38999114000256641</v>
      </c>
      <c r="H31" s="3">
        <v>62</v>
      </c>
      <c r="I31" s="3">
        <v>1737</v>
      </c>
      <c r="J31" s="117">
        <v>0.36664044059795442</v>
      </c>
      <c r="K31" s="10">
        <v>13104.612903225807</v>
      </c>
      <c r="L31" s="119">
        <v>-6.4912037711333581E-2</v>
      </c>
      <c r="M31" s="10">
        <v>1464</v>
      </c>
      <c r="N31" s="32">
        <v>2.8688524590163935E-2</v>
      </c>
      <c r="O31" s="3">
        <v>24</v>
      </c>
      <c r="P31" s="3">
        <v>905</v>
      </c>
      <c r="Q31" s="117">
        <v>0.30780346820809257</v>
      </c>
      <c r="R31" s="10">
        <v>480513</v>
      </c>
      <c r="S31" s="4">
        <v>13837992</v>
      </c>
      <c r="T31" s="117">
        <v>4.6632869555380818E-3</v>
      </c>
      <c r="U31" s="3">
        <v>47</v>
      </c>
      <c r="V31" s="3">
        <v>1418</v>
      </c>
      <c r="W31" s="117">
        <v>0.38611925708699912</v>
      </c>
      <c r="X31" s="10">
        <v>10223.680851063829</v>
      </c>
      <c r="Y31" s="119">
        <v>-3.3694998472253879E-2</v>
      </c>
      <c r="Z31" s="10">
        <v>698</v>
      </c>
      <c r="AA31" s="33">
        <v>3.4383954154727794E-2</v>
      </c>
      <c r="AB31" s="3">
        <v>60</v>
      </c>
      <c r="AC31" s="3">
        <v>1328</v>
      </c>
      <c r="AD31" s="117">
        <v>0.25638599810785245</v>
      </c>
      <c r="AE31" s="10">
        <v>1554579</v>
      </c>
      <c r="AF31" s="170">
        <v>24231610</v>
      </c>
      <c r="AG31" s="117">
        <v>0.22840977534268347</v>
      </c>
      <c r="AH31" s="3">
        <v>100</v>
      </c>
      <c r="AI31" s="3">
        <v>2400</v>
      </c>
      <c r="AJ31" s="117">
        <v>0.48606811145510842</v>
      </c>
      <c r="AK31" s="10">
        <v>15545.79</v>
      </c>
      <c r="AL31" s="119">
        <v>0.68073127967283509</v>
      </c>
      <c r="AM31" s="10">
        <v>993</v>
      </c>
      <c r="AN31" s="32">
        <v>6.0422960725075532E-2</v>
      </c>
      <c r="AP31" s="47">
        <v>26</v>
      </c>
      <c r="AQ31" s="9">
        <v>45499</v>
      </c>
      <c r="AR31" s="4">
        <v>126</v>
      </c>
      <c r="AS31" s="4">
        <v>3445</v>
      </c>
      <c r="AT31" s="14">
        <v>0.32602001539645875</v>
      </c>
      <c r="AU31" s="4">
        <v>2847578</v>
      </c>
      <c r="AV31" s="4">
        <v>64619068</v>
      </c>
      <c r="AW31" s="14">
        <v>0.22849432351201138</v>
      </c>
      <c r="AX31" s="4">
        <v>209</v>
      </c>
      <c r="AY31" s="4">
        <v>5555</v>
      </c>
      <c r="AZ31" s="14">
        <v>0.4210795599897672</v>
      </c>
      <c r="BA31" s="4">
        <v>13624.775119617225</v>
      </c>
      <c r="BB31" s="14">
        <v>0.21794218030576462</v>
      </c>
    </row>
    <row r="32" spans="1:54" x14ac:dyDescent="0.3">
      <c r="A32" s="9">
        <v>45500</v>
      </c>
      <c r="B32" s="3">
        <v>34</v>
      </c>
      <c r="C32" s="3">
        <v>1246</v>
      </c>
      <c r="D32" s="117">
        <v>0.39529675251959695</v>
      </c>
      <c r="E32" s="10">
        <v>403067</v>
      </c>
      <c r="F32" s="4">
        <v>26952533</v>
      </c>
      <c r="G32" s="117">
        <v>0.33179579317588725</v>
      </c>
      <c r="H32" s="3">
        <v>41</v>
      </c>
      <c r="I32" s="3">
        <v>1778</v>
      </c>
      <c r="J32" s="117">
        <v>0.34391534391534395</v>
      </c>
      <c r="K32" s="10">
        <v>9830.9024390243903</v>
      </c>
      <c r="L32" s="119">
        <v>-0.55050038088309972</v>
      </c>
      <c r="M32" s="10">
        <v>1431</v>
      </c>
      <c r="N32" s="32">
        <v>2.3759608665269043E-2</v>
      </c>
      <c r="O32" s="3">
        <v>21</v>
      </c>
      <c r="P32" s="3">
        <v>926</v>
      </c>
      <c r="Q32" s="117">
        <v>0.29510489510489513</v>
      </c>
      <c r="R32" s="10">
        <v>375385</v>
      </c>
      <c r="S32" s="4">
        <v>14213377</v>
      </c>
      <c r="T32" s="117">
        <v>1.8178568221542957E-3</v>
      </c>
      <c r="U32" s="3">
        <v>26</v>
      </c>
      <c r="V32" s="3">
        <v>1444</v>
      </c>
      <c r="W32" s="117">
        <v>0.36613055818353835</v>
      </c>
      <c r="X32" s="10">
        <v>14437.884615384615</v>
      </c>
      <c r="Y32" s="119">
        <v>0.18622141466338893</v>
      </c>
      <c r="Z32" s="10">
        <v>595</v>
      </c>
      <c r="AA32" s="33">
        <v>3.5294117647058823E-2</v>
      </c>
      <c r="AB32" s="3">
        <v>24</v>
      </c>
      <c r="AC32" s="3">
        <v>1352</v>
      </c>
      <c r="AD32" s="117">
        <v>0.23020928116469519</v>
      </c>
      <c r="AE32" s="10">
        <v>375930</v>
      </c>
      <c r="AF32" s="170">
        <v>24607540</v>
      </c>
      <c r="AG32" s="117">
        <v>0.17788716751995826</v>
      </c>
      <c r="AH32" s="3">
        <v>37</v>
      </c>
      <c r="AI32" s="3">
        <v>2437</v>
      </c>
      <c r="AJ32" s="117">
        <v>0.40299366724237196</v>
      </c>
      <c r="AK32" s="10">
        <v>10160.27027027027</v>
      </c>
      <c r="AL32" s="119">
        <v>6.3761127798612982E-2</v>
      </c>
      <c r="AM32" s="10">
        <v>787</v>
      </c>
      <c r="AN32" s="32">
        <v>3.0495552731893267E-2</v>
      </c>
      <c r="AP32" s="47">
        <v>27</v>
      </c>
      <c r="AQ32" s="9">
        <v>45500</v>
      </c>
      <c r="AR32" s="4">
        <v>79</v>
      </c>
      <c r="AS32" s="4">
        <v>3524</v>
      </c>
      <c r="AT32" s="14">
        <v>0.30181012190616929</v>
      </c>
      <c r="AU32" s="4">
        <v>1154382</v>
      </c>
      <c r="AV32" s="4">
        <v>65773450</v>
      </c>
      <c r="AW32" s="14">
        <v>0.18903687767954258</v>
      </c>
      <c r="AX32" s="4">
        <v>104</v>
      </c>
      <c r="AY32" s="4">
        <v>5659</v>
      </c>
      <c r="AZ32" s="14">
        <v>0.37454457128977414</v>
      </c>
      <c r="BA32" s="4">
        <v>11099.826923076924</v>
      </c>
      <c r="BB32" s="14">
        <v>-0.15005227583972658</v>
      </c>
    </row>
    <row r="33" spans="1:54" x14ac:dyDescent="0.3">
      <c r="A33" s="9">
        <v>45501</v>
      </c>
      <c r="B33" s="3">
        <v>35</v>
      </c>
      <c r="C33" s="3">
        <v>1281</v>
      </c>
      <c r="D33" s="117">
        <v>0.37446351931330479</v>
      </c>
      <c r="E33" s="10">
        <v>814210</v>
      </c>
      <c r="F33" s="4">
        <v>27766743</v>
      </c>
      <c r="G33" s="117">
        <v>0.3031754183181592</v>
      </c>
      <c r="H33" s="3">
        <v>43</v>
      </c>
      <c r="I33" s="3">
        <v>1821</v>
      </c>
      <c r="J33" s="117">
        <v>0.32725947521865884</v>
      </c>
      <c r="K33" s="10">
        <v>18935.116279069767</v>
      </c>
      <c r="L33" s="119">
        <v>-0.13227044195009541</v>
      </c>
      <c r="M33" s="10">
        <v>1671</v>
      </c>
      <c r="N33" s="32">
        <v>2.0945541591861162E-2</v>
      </c>
      <c r="O33" s="3">
        <v>34</v>
      </c>
      <c r="P33" s="3">
        <v>960</v>
      </c>
      <c r="Q33" s="117">
        <v>0.31326949384404923</v>
      </c>
      <c r="R33" s="10">
        <v>356814</v>
      </c>
      <c r="S33" s="4">
        <v>14570191</v>
      </c>
      <c r="T33" s="117">
        <v>1.2944806077144211E-2</v>
      </c>
      <c r="U33" s="3">
        <v>42</v>
      </c>
      <c r="V33" s="3">
        <v>1486</v>
      </c>
      <c r="W33" s="117">
        <v>0.38232558139534878</v>
      </c>
      <c r="X33" s="10">
        <v>8495.5714285714294</v>
      </c>
      <c r="Y33" s="119">
        <v>-0.2214112240689704</v>
      </c>
      <c r="Z33" s="10">
        <v>746</v>
      </c>
      <c r="AA33" s="33">
        <v>4.5576407506702415E-2</v>
      </c>
      <c r="AB33" s="3">
        <v>37</v>
      </c>
      <c r="AC33" s="3">
        <v>1389</v>
      </c>
      <c r="AD33" s="117">
        <v>0.22056239015817214</v>
      </c>
      <c r="AE33" s="10">
        <v>413622</v>
      </c>
      <c r="AF33" s="170">
        <v>25021162</v>
      </c>
      <c r="AG33" s="117">
        <v>0.14148449231664251</v>
      </c>
      <c r="AH33" s="3">
        <v>41</v>
      </c>
      <c r="AI33" s="3">
        <v>2478</v>
      </c>
      <c r="AJ33" s="117">
        <v>0.37743190661478598</v>
      </c>
      <c r="AK33" s="10">
        <v>10088.341463414634</v>
      </c>
      <c r="AL33" s="119">
        <v>-0.39190817455768834</v>
      </c>
      <c r="AM33" s="10">
        <v>952</v>
      </c>
      <c r="AN33" s="32">
        <v>3.8865546218487396E-2</v>
      </c>
      <c r="AP33" s="47">
        <v>28</v>
      </c>
      <c r="AQ33" s="9">
        <v>45501</v>
      </c>
      <c r="AR33" s="4">
        <v>106</v>
      </c>
      <c r="AS33" s="4">
        <v>3630</v>
      </c>
      <c r="AT33" s="14">
        <v>0.29596572652624054</v>
      </c>
      <c r="AU33" s="4">
        <v>1584646</v>
      </c>
      <c r="AV33" s="4">
        <v>67358096</v>
      </c>
      <c r="AW33" s="14">
        <v>0.16919165799135838</v>
      </c>
      <c r="AX33" s="4">
        <v>126</v>
      </c>
      <c r="AY33" s="4">
        <v>5785</v>
      </c>
      <c r="AZ33" s="14">
        <v>0.3624587847385774</v>
      </c>
      <c r="BA33" s="4">
        <v>12576.555555555555</v>
      </c>
      <c r="BB33" s="14">
        <v>-0.29285078741850634</v>
      </c>
    </row>
    <row r="34" spans="1:54" x14ac:dyDescent="0.3">
      <c r="A34" s="9">
        <v>45502</v>
      </c>
      <c r="B34" s="3">
        <v>57</v>
      </c>
      <c r="C34" s="3">
        <v>1338</v>
      </c>
      <c r="D34" s="117">
        <v>0.3922996878251821</v>
      </c>
      <c r="E34" s="10">
        <v>971884</v>
      </c>
      <c r="F34" s="4">
        <v>28738627</v>
      </c>
      <c r="G34" s="117">
        <v>0.30970568814490651</v>
      </c>
      <c r="H34" s="3">
        <v>103</v>
      </c>
      <c r="I34" s="3">
        <v>1924</v>
      </c>
      <c r="J34" s="117">
        <v>0.36647727272727271</v>
      </c>
      <c r="K34" s="10">
        <v>9435.7669902912621</v>
      </c>
      <c r="L34" s="119">
        <v>-0.46575297974995411</v>
      </c>
      <c r="M34" s="10">
        <v>1759</v>
      </c>
      <c r="N34" s="32">
        <v>3.2404775440591248E-2</v>
      </c>
      <c r="O34" s="3">
        <v>40</v>
      </c>
      <c r="P34" s="3">
        <v>1000</v>
      </c>
      <c r="Q34" s="117">
        <v>0.33868808567603748</v>
      </c>
      <c r="R34" s="10">
        <v>423526</v>
      </c>
      <c r="S34" s="4">
        <v>14993717</v>
      </c>
      <c r="T34" s="117">
        <v>2.9381098506435555E-2</v>
      </c>
      <c r="U34" s="3">
        <v>50</v>
      </c>
      <c r="V34" s="3">
        <v>1536</v>
      </c>
      <c r="W34" s="117">
        <v>0.4065934065934067</v>
      </c>
      <c r="X34" s="10">
        <v>8470.52</v>
      </c>
      <c r="Y34" s="119">
        <v>-0.20777901257660947</v>
      </c>
      <c r="Z34" s="10">
        <v>814</v>
      </c>
      <c r="AA34" s="33">
        <v>4.9140049140049137E-2</v>
      </c>
      <c r="AB34" s="3">
        <v>74</v>
      </c>
      <c r="AC34" s="3">
        <v>1463</v>
      </c>
      <c r="AD34" s="117">
        <v>0.25149700598802394</v>
      </c>
      <c r="AE34" s="10">
        <v>1648801</v>
      </c>
      <c r="AF34" s="170">
        <v>26669963</v>
      </c>
      <c r="AG34" s="117">
        <v>0.19188227386605683</v>
      </c>
      <c r="AH34" s="3">
        <v>181</v>
      </c>
      <c r="AI34" s="3">
        <v>2659</v>
      </c>
      <c r="AJ34" s="117">
        <v>0.44589450788471985</v>
      </c>
      <c r="AK34" s="10">
        <v>9109.3977900552491</v>
      </c>
      <c r="AL34" s="119">
        <v>-0.20179823787676132</v>
      </c>
      <c r="AM34" s="10">
        <v>1043</v>
      </c>
      <c r="AN34" s="32">
        <v>7.0949185043144777E-2</v>
      </c>
      <c r="AP34" s="47">
        <v>29</v>
      </c>
      <c r="AQ34" s="9">
        <v>45502</v>
      </c>
      <c r="AR34" s="4">
        <v>171</v>
      </c>
      <c r="AS34" s="4">
        <v>3801</v>
      </c>
      <c r="AT34" s="14">
        <v>0.32116788321167888</v>
      </c>
      <c r="AU34" s="4">
        <v>3044211</v>
      </c>
      <c r="AV34" s="4">
        <v>70402307</v>
      </c>
      <c r="AW34" s="14">
        <v>0.19559161436804051</v>
      </c>
      <c r="AX34" s="4">
        <v>334</v>
      </c>
      <c r="AY34" s="4">
        <v>6119</v>
      </c>
      <c r="AZ34" s="14">
        <v>0.4102327725282322</v>
      </c>
      <c r="BA34" s="4">
        <v>9114.4041916167662</v>
      </c>
      <c r="BB34" s="14">
        <v>-0.33470823435106134</v>
      </c>
    </row>
    <row r="35" spans="1:54" x14ac:dyDescent="0.3">
      <c r="A35" s="9">
        <v>45503</v>
      </c>
      <c r="B35" s="3">
        <v>64</v>
      </c>
      <c r="C35" s="3">
        <v>1402</v>
      </c>
      <c r="D35" s="117">
        <v>0.4034034034034033</v>
      </c>
      <c r="E35" s="10">
        <v>1668816</v>
      </c>
      <c r="F35" s="4">
        <v>30407443</v>
      </c>
      <c r="G35" s="117">
        <v>0.34624069522687217</v>
      </c>
      <c r="H35" s="3">
        <v>108</v>
      </c>
      <c r="I35" s="3">
        <v>2032</v>
      </c>
      <c r="J35" s="117">
        <v>0.38892686261107312</v>
      </c>
      <c r="K35" s="10">
        <v>15452</v>
      </c>
      <c r="L35" s="119">
        <v>0.31942072545938927</v>
      </c>
      <c r="M35" s="10">
        <v>1694</v>
      </c>
      <c r="N35" s="32">
        <v>3.7780401416765051E-2</v>
      </c>
      <c r="O35" s="3">
        <v>33</v>
      </c>
      <c r="P35" s="3">
        <v>1033</v>
      </c>
      <c r="Q35" s="117">
        <v>0.35742444152431019</v>
      </c>
      <c r="R35" s="10">
        <v>455750</v>
      </c>
      <c r="S35" s="4">
        <v>15449467</v>
      </c>
      <c r="T35" s="117">
        <v>4.4560528759231E-2</v>
      </c>
      <c r="U35" s="3">
        <v>63</v>
      </c>
      <c r="V35" s="3">
        <v>1599</v>
      </c>
      <c r="W35" s="117">
        <v>0.43665768194070087</v>
      </c>
      <c r="X35" s="10">
        <v>7234.1269841269841</v>
      </c>
      <c r="Y35" s="119">
        <v>-0.32373278727445398</v>
      </c>
      <c r="Z35" s="10">
        <v>737</v>
      </c>
      <c r="AA35" s="33">
        <v>4.4776119402985072E-2</v>
      </c>
      <c r="AB35" s="3">
        <v>51</v>
      </c>
      <c r="AC35" s="3">
        <v>1514</v>
      </c>
      <c r="AD35" s="117">
        <v>0.24917491749174925</v>
      </c>
      <c r="AE35" s="10">
        <v>1110423</v>
      </c>
      <c r="AF35" s="170">
        <v>27780386</v>
      </c>
      <c r="AG35" s="117">
        <v>0.2050540078355183</v>
      </c>
      <c r="AH35" s="3">
        <v>82</v>
      </c>
      <c r="AI35" s="3">
        <v>2741</v>
      </c>
      <c r="AJ35" s="117">
        <v>0.44263157894736849</v>
      </c>
      <c r="AK35" s="10">
        <v>13541.743902439024</v>
      </c>
      <c r="AL35" s="119">
        <v>0.22035721964573285</v>
      </c>
      <c r="AM35" s="10">
        <v>1019</v>
      </c>
      <c r="AN35" s="32">
        <v>5.0049067713444556E-2</v>
      </c>
      <c r="AP35" s="47">
        <v>30</v>
      </c>
      <c r="AQ35" s="9">
        <v>45503</v>
      </c>
      <c r="AR35" s="4">
        <v>148</v>
      </c>
      <c r="AS35" s="4">
        <v>3949</v>
      </c>
      <c r="AT35" s="14">
        <v>0.32873485868102281</v>
      </c>
      <c r="AU35" s="4">
        <v>3234989</v>
      </c>
      <c r="AV35" s="4">
        <v>73637296</v>
      </c>
      <c r="AW35" s="14">
        <v>0.21854405545194622</v>
      </c>
      <c r="AX35" s="4">
        <v>253</v>
      </c>
      <c r="AY35" s="4">
        <v>6372</v>
      </c>
      <c r="AZ35" s="14">
        <v>0.42359249329758719</v>
      </c>
      <c r="BA35" s="4">
        <v>12786.517786561264</v>
      </c>
      <c r="BB35" s="14">
        <v>0.13334752595770261</v>
      </c>
    </row>
    <row r="36" spans="1:54" ht="15" customHeight="1" x14ac:dyDescent="0.3">
      <c r="A36" s="9">
        <v>45504</v>
      </c>
      <c r="B36" s="3">
        <v>48</v>
      </c>
      <c r="C36" s="3">
        <v>1450</v>
      </c>
      <c r="D36" s="117">
        <v>0.37051039697542532</v>
      </c>
      <c r="E36" s="10">
        <v>980664</v>
      </c>
      <c r="F36" s="4">
        <v>31388107</v>
      </c>
      <c r="G36" s="117">
        <v>0.34066452107541534</v>
      </c>
      <c r="H36" s="3">
        <v>58</v>
      </c>
      <c r="I36" s="3">
        <v>2090</v>
      </c>
      <c r="J36" s="117">
        <v>0.36780104712041894</v>
      </c>
      <c r="K36" s="10">
        <v>16908</v>
      </c>
      <c r="L36" s="119">
        <v>0.33146600340916943</v>
      </c>
      <c r="M36" s="10">
        <v>1653</v>
      </c>
      <c r="N36" s="32">
        <v>2.9038112522686024E-2</v>
      </c>
      <c r="O36" s="3">
        <v>51</v>
      </c>
      <c r="P36" s="3">
        <v>1084</v>
      </c>
      <c r="Q36" s="117">
        <v>0.37041719342604296</v>
      </c>
      <c r="R36" s="10">
        <v>862055</v>
      </c>
      <c r="S36" s="4">
        <v>16311522</v>
      </c>
      <c r="T36" s="117">
        <v>7.4276347116288388E-2</v>
      </c>
      <c r="U36" s="3">
        <v>73</v>
      </c>
      <c r="V36" s="3">
        <v>1672</v>
      </c>
      <c r="W36" s="117">
        <v>0.45391304347826078</v>
      </c>
      <c r="X36" s="10">
        <v>11808.972602739726</v>
      </c>
      <c r="Y36" s="119">
        <v>0.11085062276141433</v>
      </c>
      <c r="Z36" s="10">
        <v>750</v>
      </c>
      <c r="AA36" s="33">
        <v>6.8000000000000005E-2</v>
      </c>
      <c r="AB36" s="3">
        <v>72</v>
      </c>
      <c r="AC36" s="3">
        <v>1586</v>
      </c>
      <c r="AD36" s="117">
        <v>0.24587588373919878</v>
      </c>
      <c r="AE36" s="10">
        <v>1898716</v>
      </c>
      <c r="AF36" s="170">
        <v>29679102</v>
      </c>
      <c r="AG36" s="117">
        <v>0.23187493135866544</v>
      </c>
      <c r="AH36" s="3">
        <v>148</v>
      </c>
      <c r="AI36" s="3">
        <v>2889</v>
      </c>
      <c r="AJ36" s="117">
        <v>0.44594594594594605</v>
      </c>
      <c r="AK36" s="10">
        <v>12829.162162162162</v>
      </c>
      <c r="AL36" s="119">
        <v>0.20960315634150573</v>
      </c>
      <c r="AM36" s="10">
        <v>1088</v>
      </c>
      <c r="AN36" s="32">
        <v>6.6176470588235295E-2</v>
      </c>
      <c r="AQ36" s="9">
        <v>45504</v>
      </c>
      <c r="AR36" s="4">
        <v>171</v>
      </c>
      <c r="AS36" s="4">
        <v>4120</v>
      </c>
      <c r="AT36" s="14">
        <v>0.31966688020499689</v>
      </c>
      <c r="AU36" s="4">
        <v>3741435</v>
      </c>
      <c r="AV36" s="4">
        <v>77378731</v>
      </c>
      <c r="AW36" s="14">
        <v>0.23433287967373251</v>
      </c>
      <c r="AX36" s="4">
        <v>279</v>
      </c>
      <c r="AY36" s="4">
        <v>6651</v>
      </c>
      <c r="AZ36" s="14">
        <v>0.42236954662104353</v>
      </c>
      <c r="BA36" s="4">
        <v>13410.161290322581</v>
      </c>
      <c r="BB36" s="14">
        <v>0.18771270543463525</v>
      </c>
    </row>
    <row r="37" spans="1:54" ht="18" x14ac:dyDescent="0.35">
      <c r="A37" s="166" t="s">
        <v>21</v>
      </c>
      <c r="B37" s="120">
        <v>1450</v>
      </c>
      <c r="C37" s="120">
        <v>23721</v>
      </c>
      <c r="D37" s="123">
        <v>0.44622606999146441</v>
      </c>
      <c r="E37" s="120">
        <v>31388107</v>
      </c>
      <c r="F37" s="120">
        <v>548490374</v>
      </c>
      <c r="G37" s="123">
        <v>0.48380270664539027</v>
      </c>
      <c r="H37" s="120">
        <v>2090</v>
      </c>
      <c r="I37" s="171">
        <v>33924</v>
      </c>
      <c r="J37" s="123">
        <v>0.38680402256561197</v>
      </c>
      <c r="K37" s="174">
        <v>15018.233014354068</v>
      </c>
      <c r="L37" s="123">
        <v>-1.9839527175485761E-2</v>
      </c>
      <c r="M37" s="120">
        <v>48369</v>
      </c>
      <c r="N37" s="123">
        <v>-2.7421549626819308E-3</v>
      </c>
      <c r="O37" s="120">
        <v>1084</v>
      </c>
      <c r="P37" s="120">
        <v>17385</v>
      </c>
      <c r="Q37" s="123">
        <v>0.33136774391177815</v>
      </c>
      <c r="R37" s="120">
        <v>16311522</v>
      </c>
      <c r="S37" s="120">
        <v>265720382</v>
      </c>
      <c r="T37" s="123">
        <v>-9.2382693823134243E-3</v>
      </c>
      <c r="U37" s="120">
        <v>1672</v>
      </c>
      <c r="V37" s="120">
        <v>27874</v>
      </c>
      <c r="W37" s="123">
        <v>0.44867730367444514</v>
      </c>
      <c r="X37" s="174">
        <v>9755.6949760765547</v>
      </c>
      <c r="Y37" s="123">
        <v>-0.2611137564690601</v>
      </c>
      <c r="Z37" s="120">
        <v>22715</v>
      </c>
      <c r="AA37" s="123">
        <v>-6.326034063260344E-2</v>
      </c>
      <c r="AB37" s="120">
        <v>1586</v>
      </c>
      <c r="AC37" s="120">
        <v>25520</v>
      </c>
      <c r="AD37" s="123">
        <v>0.32937438141376263</v>
      </c>
      <c r="AE37" s="120">
        <v>29679102</v>
      </c>
      <c r="AF37" s="120">
        <v>462419112</v>
      </c>
      <c r="AG37" s="123">
        <v>0.29326675488652354</v>
      </c>
      <c r="AH37" s="120">
        <v>2889</v>
      </c>
      <c r="AI37" s="120">
        <v>46014</v>
      </c>
      <c r="AJ37" s="123">
        <v>0.56691411836818095</v>
      </c>
      <c r="AK37" s="174">
        <v>10273.140186915887</v>
      </c>
      <c r="AL37" s="123">
        <v>-0.14804911289213796</v>
      </c>
      <c r="AM37" s="120">
        <v>31257</v>
      </c>
      <c r="AN37" s="123">
        <v>-0.20796168660044601</v>
      </c>
      <c r="AQ37" s="169" t="s">
        <v>22</v>
      </c>
      <c r="AR37" s="44">
        <v>4120</v>
      </c>
      <c r="AS37" s="44">
        <v>66626</v>
      </c>
      <c r="AT37" s="45">
        <v>0.36929938138397356</v>
      </c>
      <c r="AU37" s="44">
        <v>77378731</v>
      </c>
      <c r="AV37" s="44">
        <v>1276629868</v>
      </c>
      <c r="AW37" s="45">
        <v>0.28203922353129696</v>
      </c>
      <c r="AX37" s="44">
        <v>6651</v>
      </c>
      <c r="AY37" s="44">
        <v>107812</v>
      </c>
      <c r="AZ37" s="45">
        <v>0.47501778580419196</v>
      </c>
      <c r="BA37" s="46">
        <v>11634.149902270336</v>
      </c>
      <c r="BB37" s="45">
        <v>-0.1321995872268269</v>
      </c>
    </row>
    <row r="40" spans="1:54" ht="23.4" x14ac:dyDescent="0.45">
      <c r="A40" s="192">
        <v>45839</v>
      </c>
      <c r="B40" s="192"/>
      <c r="C40" s="192"/>
      <c r="D40" s="192"/>
      <c r="E40" s="192"/>
      <c r="F40" s="192"/>
      <c r="G40" s="192"/>
      <c r="H40" s="192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2"/>
      <c r="AB40" s="192"/>
      <c r="AC40" s="192"/>
      <c r="AD40" s="192"/>
      <c r="AE40" s="192"/>
      <c r="AF40" s="192"/>
      <c r="AG40" s="192"/>
      <c r="AH40" s="192"/>
      <c r="AI40" s="192"/>
      <c r="AJ40" s="192"/>
      <c r="AK40" s="192"/>
      <c r="AL40" s="192"/>
      <c r="AM40" s="192"/>
      <c r="AN40" s="192"/>
      <c r="AQ40" s="190" t="s">
        <v>72</v>
      </c>
      <c r="AR40" s="190"/>
      <c r="AS40" s="190"/>
      <c r="AT40" s="190"/>
      <c r="AU40" s="190"/>
      <c r="AV40" s="190"/>
      <c r="AW40" s="190"/>
      <c r="AX40" s="190"/>
      <c r="AY40" s="190"/>
      <c r="AZ40" s="190"/>
      <c r="BA40" s="190"/>
      <c r="BB40" s="190"/>
    </row>
    <row r="41" spans="1:54" ht="25.8" x14ac:dyDescent="0.5">
      <c r="A41" s="193" t="s">
        <v>83</v>
      </c>
      <c r="B41" s="193"/>
      <c r="C41" s="193"/>
      <c r="D41" s="193"/>
      <c r="E41" s="193"/>
      <c r="F41" s="193"/>
      <c r="G41" s="193"/>
      <c r="H41" s="193"/>
      <c r="I41" s="193"/>
      <c r="J41" s="193"/>
      <c r="K41" s="193"/>
      <c r="L41" s="193"/>
      <c r="M41" s="193"/>
      <c r="N41" s="193"/>
      <c r="O41" s="193"/>
      <c r="P41" s="193"/>
      <c r="Q41" s="193"/>
      <c r="R41" s="193"/>
      <c r="S41" s="193"/>
      <c r="T41" s="193"/>
      <c r="U41" s="193"/>
      <c r="V41" s="193"/>
      <c r="W41" s="193"/>
      <c r="X41" s="193"/>
      <c r="Y41" s="193"/>
      <c r="Z41" s="193"/>
      <c r="AA41" s="193"/>
      <c r="AB41" s="193"/>
      <c r="AC41" s="193"/>
      <c r="AD41" s="193"/>
      <c r="AE41" s="193"/>
      <c r="AF41" s="193"/>
      <c r="AG41" s="193"/>
      <c r="AH41" s="193"/>
      <c r="AI41" s="193"/>
      <c r="AJ41" s="193"/>
      <c r="AK41" s="193"/>
      <c r="AL41" s="193"/>
      <c r="AM41" s="193"/>
      <c r="AN41" s="193"/>
      <c r="AQ41" s="190"/>
      <c r="AR41" s="190"/>
      <c r="AS41" s="190"/>
      <c r="AT41" s="190"/>
      <c r="AU41" s="190"/>
      <c r="AV41" s="190"/>
      <c r="AW41" s="190"/>
      <c r="AX41" s="190"/>
      <c r="AY41" s="190"/>
      <c r="AZ41" s="190"/>
      <c r="BA41" s="190"/>
      <c r="BB41" s="190"/>
    </row>
    <row r="42" spans="1:54" ht="21" customHeight="1" x14ac:dyDescent="0.35">
      <c r="A42" s="187" t="s">
        <v>23</v>
      </c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28"/>
      <c r="M42" s="28"/>
      <c r="N42" s="28"/>
      <c r="O42" s="188" t="s">
        <v>25</v>
      </c>
      <c r="P42" s="188"/>
      <c r="Q42" s="188"/>
      <c r="R42" s="188"/>
      <c r="S42" s="188"/>
      <c r="T42" s="188"/>
      <c r="U42" s="188"/>
      <c r="V42" s="188"/>
      <c r="W42" s="188"/>
      <c r="X42" s="188"/>
      <c r="Y42" s="29"/>
      <c r="Z42" s="29"/>
      <c r="AA42" s="29"/>
      <c r="AB42" s="189" t="s">
        <v>24</v>
      </c>
      <c r="AC42" s="189"/>
      <c r="AD42" s="189"/>
      <c r="AE42" s="189"/>
      <c r="AF42" s="189"/>
      <c r="AG42" s="189"/>
      <c r="AH42" s="189"/>
      <c r="AI42" s="189"/>
      <c r="AJ42" s="189"/>
      <c r="AK42" s="189"/>
      <c r="AL42" s="42"/>
      <c r="AM42" s="42"/>
      <c r="AN42" s="42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</row>
    <row r="43" spans="1:54" ht="43.2" x14ac:dyDescent="0.3">
      <c r="A43" s="49" t="s">
        <v>14</v>
      </c>
      <c r="B43" s="7" t="s">
        <v>0</v>
      </c>
      <c r="C43" s="7" t="s">
        <v>20</v>
      </c>
      <c r="D43" s="7" t="s">
        <v>30</v>
      </c>
      <c r="E43" s="7" t="s">
        <v>1</v>
      </c>
      <c r="F43" s="7" t="s">
        <v>2</v>
      </c>
      <c r="G43" s="7" t="s">
        <v>30</v>
      </c>
      <c r="H43" s="7" t="s">
        <v>17</v>
      </c>
      <c r="I43" s="7" t="s">
        <v>18</v>
      </c>
      <c r="J43" s="7" t="s">
        <v>30</v>
      </c>
      <c r="K43" s="7" t="s">
        <v>15</v>
      </c>
      <c r="L43" s="7" t="s">
        <v>30</v>
      </c>
      <c r="M43" s="7" t="s">
        <v>27</v>
      </c>
      <c r="N43" s="7" t="s">
        <v>28</v>
      </c>
      <c r="O43" s="7" t="s">
        <v>0</v>
      </c>
      <c r="P43" s="7" t="s">
        <v>20</v>
      </c>
      <c r="Q43" s="7" t="s">
        <v>30</v>
      </c>
      <c r="R43" s="7" t="s">
        <v>1</v>
      </c>
      <c r="S43" s="7" t="s">
        <v>2</v>
      </c>
      <c r="T43" s="7" t="s">
        <v>30</v>
      </c>
      <c r="U43" s="7" t="s">
        <v>17</v>
      </c>
      <c r="V43" s="7" t="s">
        <v>18</v>
      </c>
      <c r="W43" s="7" t="s">
        <v>30</v>
      </c>
      <c r="X43" s="7" t="s">
        <v>15</v>
      </c>
      <c r="Y43" s="7" t="s">
        <v>30</v>
      </c>
      <c r="Z43" s="7" t="s">
        <v>27</v>
      </c>
      <c r="AA43" s="7" t="s">
        <v>28</v>
      </c>
      <c r="AB43" s="7" t="s">
        <v>0</v>
      </c>
      <c r="AC43" s="7" t="s">
        <v>20</v>
      </c>
      <c r="AD43" s="7" t="s">
        <v>30</v>
      </c>
      <c r="AE43" s="7" t="s">
        <v>1</v>
      </c>
      <c r="AF43" s="7" t="s">
        <v>2</v>
      </c>
      <c r="AG43" s="7" t="s">
        <v>30</v>
      </c>
      <c r="AH43" s="7" t="s">
        <v>17</v>
      </c>
      <c r="AI43" s="7" t="s">
        <v>18</v>
      </c>
      <c r="AJ43" s="7" t="s">
        <v>30</v>
      </c>
      <c r="AK43" s="7" t="s">
        <v>15</v>
      </c>
      <c r="AL43" s="7" t="s">
        <v>30</v>
      </c>
      <c r="AM43" s="7" t="s">
        <v>27</v>
      </c>
      <c r="AN43" s="7" t="s">
        <v>28</v>
      </c>
      <c r="AQ43" s="6" t="s">
        <v>14</v>
      </c>
      <c r="AR43" s="7" t="s">
        <v>0</v>
      </c>
      <c r="AS43" s="7" t="s">
        <v>20</v>
      </c>
      <c r="AT43" s="7" t="s">
        <v>31</v>
      </c>
      <c r="AU43" s="7" t="s">
        <v>1</v>
      </c>
      <c r="AV43" s="7" t="s">
        <v>2</v>
      </c>
      <c r="AW43" s="7" t="s">
        <v>31</v>
      </c>
      <c r="AX43" s="7" t="s">
        <v>17</v>
      </c>
      <c r="AY43" s="7" t="s">
        <v>19</v>
      </c>
      <c r="AZ43" s="7" t="s">
        <v>31</v>
      </c>
      <c r="BA43" s="7" t="s">
        <v>15</v>
      </c>
      <c r="BB43" s="7" t="s">
        <v>31</v>
      </c>
    </row>
    <row r="44" spans="1:54" x14ac:dyDescent="0.3">
      <c r="A44" s="9">
        <v>45839</v>
      </c>
      <c r="B44" s="4">
        <v>52</v>
      </c>
      <c r="C44" s="4">
        <v>52</v>
      </c>
      <c r="D44" s="14">
        <f t="shared" ref="D44:D74" si="0">+C44/C6-1</f>
        <v>-0.16129032258064513</v>
      </c>
      <c r="E44" s="58">
        <v>1350256</v>
      </c>
      <c r="F44" s="58">
        <v>1350256</v>
      </c>
      <c r="G44" s="14">
        <f t="shared" ref="G44:G74" si="1">+F44/F6-1</f>
        <v>-1.7639843376000885E-2</v>
      </c>
      <c r="H44" s="4">
        <v>124</v>
      </c>
      <c r="I44" s="4">
        <v>124</v>
      </c>
      <c r="J44" s="14">
        <f t="shared" ref="J44:J74" si="2">+I44/I6-1</f>
        <v>0.56962025316455689</v>
      </c>
      <c r="K44" s="58">
        <f>+E44/H44</f>
        <v>10889.161290322581</v>
      </c>
      <c r="L44" s="14">
        <f t="shared" ref="L44:L74" si="3">+K44/K6-1</f>
        <v>-0.37414151311858113</v>
      </c>
      <c r="M44" s="58">
        <v>1395</v>
      </c>
      <c r="N44" s="32">
        <f>+B44/M44</f>
        <v>3.7275985663082441E-2</v>
      </c>
      <c r="O44" s="4">
        <v>36</v>
      </c>
      <c r="P44" s="4">
        <v>36</v>
      </c>
      <c r="Q44" s="14">
        <f t="shared" ref="Q44:Q74" si="4">+P44/P6-1</f>
        <v>-0.26530612244897955</v>
      </c>
      <c r="R44" s="58">
        <v>507838</v>
      </c>
      <c r="S44" s="58">
        <v>507838</v>
      </c>
      <c r="T44" s="14">
        <f t="shared" ref="T44:T74" si="5">+S44/S6-1</f>
        <v>-5.4456828142978919E-2</v>
      </c>
      <c r="U44" s="4">
        <v>54</v>
      </c>
      <c r="V44" s="4">
        <v>54</v>
      </c>
      <c r="W44" s="14">
        <f t="shared" ref="W44:W74" si="6">+V44/V6-1</f>
        <v>-0.15625</v>
      </c>
      <c r="X44" s="58">
        <f>+R44/U44</f>
        <v>9404.4074074074069</v>
      </c>
      <c r="Y44" s="14">
        <f t="shared" ref="Y44:Y74" si="7">+X44/X6-1</f>
        <v>0.12064375923795079</v>
      </c>
      <c r="Z44" s="58">
        <v>523</v>
      </c>
      <c r="AA44" s="33">
        <f>+O44/Z44</f>
        <v>6.8833652007648183E-2</v>
      </c>
      <c r="AB44" s="4">
        <v>19</v>
      </c>
      <c r="AC44" s="4">
        <v>19</v>
      </c>
      <c r="AD44" s="14">
        <f t="shared" ref="AD44:AD74" si="8">+AC44/AC6-1</f>
        <v>-0.69354838709677424</v>
      </c>
      <c r="AE44" s="58">
        <v>288675</v>
      </c>
      <c r="AF44" s="58">
        <v>288675</v>
      </c>
      <c r="AG44" s="14">
        <f t="shared" ref="AG44:AG74" si="9">+AF44/AF6-1</f>
        <v>-0.70589523788177333</v>
      </c>
      <c r="AH44" s="4">
        <v>38</v>
      </c>
      <c r="AI44" s="4">
        <v>38</v>
      </c>
      <c r="AJ44" s="14">
        <f t="shared" ref="AJ44:AJ74" si="10">+AI44/AI6-1</f>
        <v>-0.70769230769230762</v>
      </c>
      <c r="AK44" s="58">
        <f>+AE44/AH44</f>
        <v>7596.7105263157891</v>
      </c>
      <c r="AL44" s="14">
        <f t="shared" ref="AL44:AL74" si="11">+AK44/AK6-1</f>
        <v>6.1478704044597432E-3</v>
      </c>
      <c r="AM44" s="58">
        <v>545</v>
      </c>
      <c r="AN44" s="33">
        <f>+AB44/AM44</f>
        <v>3.4862385321100919E-2</v>
      </c>
      <c r="AQ44" s="9">
        <v>45839</v>
      </c>
      <c r="AR44" s="4">
        <f>+B44+O44+AB44</f>
        <v>107</v>
      </c>
      <c r="AS44" s="4">
        <f>+C44+P44+AC44</f>
        <v>107</v>
      </c>
      <c r="AT44" s="14">
        <f t="shared" ref="AT44:AT74" si="12">+AS44/AS6-1</f>
        <v>-0.38150289017341044</v>
      </c>
      <c r="AU44" s="4">
        <f>+E44+R44+AE44</f>
        <v>2146769</v>
      </c>
      <c r="AV44" s="4">
        <f>+F44+S44+AF44</f>
        <v>2146769</v>
      </c>
      <c r="AW44" s="14">
        <f t="shared" ref="AW44:AW74" si="13">+AV44/AV6-1</f>
        <v>-0.2579759747760727</v>
      </c>
      <c r="AX44" s="4">
        <f>+H44+U44+AH44</f>
        <v>216</v>
      </c>
      <c r="AY44" s="4">
        <f>+I44+V44+AI44</f>
        <v>216</v>
      </c>
      <c r="AZ44" s="14">
        <f t="shared" ref="AZ44:AZ74" si="14">+AY44/AY6-1</f>
        <v>-0.20879120879120883</v>
      </c>
      <c r="BA44" s="4">
        <f>+AU44/AX44</f>
        <v>9938.7453703703704</v>
      </c>
      <c r="BB44" s="14">
        <f t="shared" ref="BB44:BB72" si="15">+BA44/BA6-1</f>
        <v>-6.2164079230869529E-2</v>
      </c>
    </row>
    <row r="45" spans="1:54" s="133" customFormat="1" x14ac:dyDescent="0.3">
      <c r="A45" s="9">
        <v>45840</v>
      </c>
      <c r="B45" s="128">
        <v>42</v>
      </c>
      <c r="C45" s="128">
        <f>+C44+B45</f>
        <v>94</v>
      </c>
      <c r="D45" s="129">
        <f t="shared" si="0"/>
        <v>-0.1454545454545455</v>
      </c>
      <c r="E45" s="130">
        <v>735137</v>
      </c>
      <c r="F45" s="128">
        <f>+F44+E45</f>
        <v>2085393</v>
      </c>
      <c r="G45" s="129">
        <f t="shared" si="1"/>
        <v>-0.32822007035447831</v>
      </c>
      <c r="H45" s="128">
        <v>53</v>
      </c>
      <c r="I45" s="128">
        <f>+I44+H45</f>
        <v>177</v>
      </c>
      <c r="J45" s="129">
        <f t="shared" si="2"/>
        <v>3.5087719298245723E-2</v>
      </c>
      <c r="K45" s="130">
        <f t="shared" ref="K45:K71" si="16">+E45/H45</f>
        <v>13870.509433962265</v>
      </c>
      <c r="L45" s="129">
        <f t="shared" si="3"/>
        <v>-0.26228286639989162</v>
      </c>
      <c r="M45" s="130">
        <v>1454</v>
      </c>
      <c r="N45" s="131">
        <f t="shared" ref="N45:N73" si="17">+B45/M45</f>
        <v>2.8885832187070151E-2</v>
      </c>
      <c r="O45" s="128">
        <v>20</v>
      </c>
      <c r="P45" s="128">
        <f>+P44+O45</f>
        <v>56</v>
      </c>
      <c r="Q45" s="129">
        <f t="shared" si="4"/>
        <v>-0.3411764705882353</v>
      </c>
      <c r="R45" s="130">
        <v>399594</v>
      </c>
      <c r="S45" s="128">
        <f>+S44+R45</f>
        <v>907432</v>
      </c>
      <c r="T45" s="129">
        <f t="shared" si="5"/>
        <v>-0.31525056915808369</v>
      </c>
      <c r="U45" s="128">
        <v>22</v>
      </c>
      <c r="V45" s="128">
        <f>+V44+U45</f>
        <v>76</v>
      </c>
      <c r="W45" s="129">
        <f t="shared" si="6"/>
        <v>-0.437037037037037</v>
      </c>
      <c r="X45" s="130">
        <f t="shared" ref="X45:X71" si="18">+R45/U45</f>
        <v>18163.363636363636</v>
      </c>
      <c r="Y45" s="129">
        <f t="shared" si="7"/>
        <v>0.63630376984866222</v>
      </c>
      <c r="Z45" s="130">
        <v>566</v>
      </c>
      <c r="AA45" s="132">
        <f t="shared" ref="AA45:AA71" si="19">+O45/Z45</f>
        <v>3.5335689045936397E-2</v>
      </c>
      <c r="AB45" s="128">
        <v>37</v>
      </c>
      <c r="AC45" s="128">
        <f>+AC44+AB45</f>
        <v>56</v>
      </c>
      <c r="AD45" s="129">
        <f t="shared" si="8"/>
        <v>-0.6</v>
      </c>
      <c r="AE45" s="130">
        <v>566365</v>
      </c>
      <c r="AF45" s="128">
        <f>+AF44+AE45</f>
        <v>855040</v>
      </c>
      <c r="AG45" s="129">
        <f t="shared" si="9"/>
        <v>-0.67558334405186171</v>
      </c>
      <c r="AH45" s="128">
        <v>43</v>
      </c>
      <c r="AI45" s="128">
        <f>+AI44+AH45</f>
        <v>81</v>
      </c>
      <c r="AJ45" s="129">
        <f t="shared" si="10"/>
        <v>-0.70110701107011075</v>
      </c>
      <c r="AK45" s="130">
        <f t="shared" ref="AK45:AK71" si="20">+AE45/AH45</f>
        <v>13171.279069767443</v>
      </c>
      <c r="AL45" s="129">
        <f t="shared" si="11"/>
        <v>0.12276596960688813</v>
      </c>
      <c r="AM45" s="130">
        <v>708</v>
      </c>
      <c r="AN45" s="132">
        <f t="shared" ref="AN45:AN71" si="21">+AB45/AM45</f>
        <v>5.2259887005649715E-2</v>
      </c>
      <c r="AQ45" s="9">
        <v>45840</v>
      </c>
      <c r="AR45" s="128">
        <f t="shared" ref="AR45:AR71" si="22">+B45+O45+AB45</f>
        <v>99</v>
      </c>
      <c r="AS45" s="128">
        <f t="shared" ref="AS45:AS71" si="23">+C45+P45+AC45</f>
        <v>206</v>
      </c>
      <c r="AT45" s="129">
        <f t="shared" si="12"/>
        <v>-0.38507462686567162</v>
      </c>
      <c r="AU45" s="128">
        <f t="shared" ref="AU45:AU71" si="24">+E45+R45+AE45</f>
        <v>1701096</v>
      </c>
      <c r="AV45" s="128">
        <f>+AU45+AV44</f>
        <v>3847865</v>
      </c>
      <c r="AW45" s="129">
        <f t="shared" si="13"/>
        <v>-0.45537052098015229</v>
      </c>
      <c r="AX45" s="128">
        <f t="shared" ref="AX45:AX71" si="25">+H45+U45+AH45</f>
        <v>118</v>
      </c>
      <c r="AY45" s="128">
        <f t="shared" ref="AY45:AY71" si="26">+I45+V45+AI45</f>
        <v>334</v>
      </c>
      <c r="AZ45" s="129">
        <f t="shared" si="14"/>
        <v>-0.42114384748700173</v>
      </c>
      <c r="BA45" s="128">
        <f t="shared" ref="BA45:BA75" si="27">+AU45/AX45</f>
        <v>14416.06779661017</v>
      </c>
      <c r="BB45" s="129">
        <f t="shared" si="15"/>
        <v>5.0456763975256669E-2</v>
      </c>
    </row>
    <row r="46" spans="1:54" x14ac:dyDescent="0.3">
      <c r="A46" s="9">
        <v>45841</v>
      </c>
      <c r="B46" s="4">
        <v>27</v>
      </c>
      <c r="C46" s="4">
        <f t="shared" ref="C46:C71" si="28">+C45+B46</f>
        <v>121</v>
      </c>
      <c r="D46" s="69">
        <f t="shared" si="0"/>
        <v>-0.21935483870967742</v>
      </c>
      <c r="E46" s="63">
        <v>443931</v>
      </c>
      <c r="F46" s="4">
        <f t="shared" ref="F46:F71" si="29">+F45+E46</f>
        <v>2529324</v>
      </c>
      <c r="G46" s="69">
        <f t="shared" si="1"/>
        <v>-0.38034421401624419</v>
      </c>
      <c r="H46" s="4">
        <v>34</v>
      </c>
      <c r="I46" s="4">
        <f t="shared" ref="I46:I71" si="30">+I45+H46</f>
        <v>211</v>
      </c>
      <c r="J46" s="69">
        <f t="shared" si="2"/>
        <v>-0.12448132780082988</v>
      </c>
      <c r="K46" s="63">
        <f t="shared" si="16"/>
        <v>13056.794117647059</v>
      </c>
      <c r="L46" s="69">
        <f t="shared" si="3"/>
        <v>-6.5025826809009368E-2</v>
      </c>
      <c r="M46" s="63">
        <v>1334</v>
      </c>
      <c r="N46" s="61">
        <f t="shared" si="17"/>
        <v>2.0239880059970013E-2</v>
      </c>
      <c r="O46" s="4">
        <v>21</v>
      </c>
      <c r="P46" s="4">
        <f t="shared" ref="P46:P71" si="31">+P45+O46</f>
        <v>77</v>
      </c>
      <c r="Q46" s="69">
        <f t="shared" si="4"/>
        <v>-0.43795620437956206</v>
      </c>
      <c r="R46" s="63">
        <v>576679</v>
      </c>
      <c r="S46" s="4">
        <f t="shared" ref="S46:S71" si="32">+S45+R46</f>
        <v>1484111</v>
      </c>
      <c r="T46" s="69">
        <f t="shared" si="5"/>
        <v>-0.34724469016234094</v>
      </c>
      <c r="U46" s="4">
        <v>28</v>
      </c>
      <c r="V46" s="4">
        <f t="shared" ref="V46:V71" si="33">+V45+U46</f>
        <v>104</v>
      </c>
      <c r="W46" s="69">
        <f t="shared" si="6"/>
        <v>-0.57201646090534974</v>
      </c>
      <c r="X46" s="63">
        <f t="shared" si="18"/>
        <v>20595.678571428572</v>
      </c>
      <c r="Y46" s="69">
        <f t="shared" si="7"/>
        <v>1.3453362171665604</v>
      </c>
      <c r="Z46" s="63">
        <v>518</v>
      </c>
      <c r="AA46" s="62">
        <f t="shared" si="19"/>
        <v>4.0540540540540543E-2</v>
      </c>
      <c r="AB46" s="4">
        <v>27</v>
      </c>
      <c r="AC46" s="4">
        <f t="shared" ref="AC46:AC71" si="34">+AC45+AB46</f>
        <v>83</v>
      </c>
      <c r="AD46" s="69">
        <f t="shared" si="8"/>
        <v>-0.58706467661691542</v>
      </c>
      <c r="AE46" s="63">
        <v>473031</v>
      </c>
      <c r="AF46" s="4">
        <f t="shared" ref="AF46:AF71" si="35">+AF45+AE46</f>
        <v>1328071</v>
      </c>
      <c r="AG46" s="69">
        <f t="shared" si="9"/>
        <v>-0.62580305050008134</v>
      </c>
      <c r="AH46" s="4">
        <v>33</v>
      </c>
      <c r="AI46" s="4">
        <f t="shared" ref="AI46:AI71" si="36">+AI45+AH46</f>
        <v>114</v>
      </c>
      <c r="AJ46" s="69">
        <f t="shared" si="10"/>
        <v>-0.71571072319201989</v>
      </c>
      <c r="AK46" s="63">
        <f t="shared" si="20"/>
        <v>14334.272727272728</v>
      </c>
      <c r="AL46" s="69">
        <f t="shared" si="11"/>
        <v>1.0399074488729663</v>
      </c>
      <c r="AM46" s="63">
        <v>617</v>
      </c>
      <c r="AN46" s="62">
        <f t="shared" si="21"/>
        <v>4.3760129659643439E-2</v>
      </c>
      <c r="AQ46" s="9">
        <v>45841</v>
      </c>
      <c r="AR46" s="4">
        <f t="shared" si="22"/>
        <v>75</v>
      </c>
      <c r="AS46" s="4">
        <f t="shared" si="23"/>
        <v>281</v>
      </c>
      <c r="AT46" s="69">
        <f t="shared" si="12"/>
        <v>-0.43002028397565928</v>
      </c>
      <c r="AU46" s="4">
        <f t="shared" si="24"/>
        <v>1493641</v>
      </c>
      <c r="AV46" s="4">
        <f t="shared" ref="AV46:AV71" si="37">+AU46+AV45</f>
        <v>5341506</v>
      </c>
      <c r="AW46" s="69">
        <f t="shared" si="13"/>
        <v>-0.46070201646636488</v>
      </c>
      <c r="AX46" s="4">
        <f t="shared" si="25"/>
        <v>95</v>
      </c>
      <c r="AY46" s="4">
        <f t="shared" si="26"/>
        <v>429</v>
      </c>
      <c r="AZ46" s="69">
        <f t="shared" si="14"/>
        <v>-0.51525423728813557</v>
      </c>
      <c r="BA46" s="4">
        <f t="shared" si="27"/>
        <v>15722.536842105263</v>
      </c>
      <c r="BB46" s="69">
        <f t="shared" si="15"/>
        <v>0.70545167489188776</v>
      </c>
    </row>
    <row r="47" spans="1:54" x14ac:dyDescent="0.3">
      <c r="A47" s="9">
        <v>45842</v>
      </c>
      <c r="B47" s="4">
        <v>36</v>
      </c>
      <c r="C47" s="4">
        <f>+C46+B47</f>
        <v>157</v>
      </c>
      <c r="D47" s="69">
        <f t="shared" si="0"/>
        <v>-0.25238095238095237</v>
      </c>
      <c r="E47" s="63">
        <v>537772</v>
      </c>
      <c r="F47" s="4">
        <f t="shared" si="29"/>
        <v>3067096</v>
      </c>
      <c r="G47" s="69">
        <f t="shared" si="1"/>
        <v>-0.49671050634392389</v>
      </c>
      <c r="H47" s="4">
        <v>45</v>
      </c>
      <c r="I47" s="4">
        <f t="shared" si="30"/>
        <v>256</v>
      </c>
      <c r="J47" s="69">
        <f t="shared" si="2"/>
        <v>-0.189873417721519</v>
      </c>
      <c r="K47" s="63">
        <f t="shared" si="16"/>
        <v>11950.488888888889</v>
      </c>
      <c r="L47" s="69">
        <f t="shared" si="3"/>
        <v>-0.55459103231925866</v>
      </c>
      <c r="M47" s="63">
        <v>1107</v>
      </c>
      <c r="N47" s="61">
        <f t="shared" si="17"/>
        <v>3.2520325203252036E-2</v>
      </c>
      <c r="O47" s="4">
        <v>13</v>
      </c>
      <c r="P47" s="4">
        <f t="shared" si="31"/>
        <v>90</v>
      </c>
      <c r="Q47" s="69">
        <f t="shared" si="4"/>
        <v>-0.4972067039106145</v>
      </c>
      <c r="R47" s="63">
        <v>140970</v>
      </c>
      <c r="S47" s="4">
        <f t="shared" si="32"/>
        <v>1625081</v>
      </c>
      <c r="T47" s="69">
        <f t="shared" si="5"/>
        <v>-0.45073638215215428</v>
      </c>
      <c r="U47" s="4">
        <v>16</v>
      </c>
      <c r="V47" s="4">
        <f t="shared" si="33"/>
        <v>120</v>
      </c>
      <c r="W47" s="69">
        <f t="shared" si="6"/>
        <v>-0.63414634146341464</v>
      </c>
      <c r="X47" s="63">
        <f t="shared" si="18"/>
        <v>8810.625</v>
      </c>
      <c r="Y47" s="69">
        <f t="shared" si="7"/>
        <v>9.3219012209434737E-2</v>
      </c>
      <c r="Z47" s="63">
        <v>443</v>
      </c>
      <c r="AA47" s="62">
        <f t="shared" si="19"/>
        <v>2.9345372460496615E-2</v>
      </c>
      <c r="AB47" s="4">
        <v>23</v>
      </c>
      <c r="AC47" s="4">
        <f t="shared" si="34"/>
        <v>106</v>
      </c>
      <c r="AD47" s="69">
        <f t="shared" si="8"/>
        <v>-0.57085020242914974</v>
      </c>
      <c r="AE47" s="63">
        <v>376733</v>
      </c>
      <c r="AF47" s="4">
        <f t="shared" si="35"/>
        <v>1704804</v>
      </c>
      <c r="AG47" s="69">
        <f t="shared" si="9"/>
        <v>-0.62254813507378204</v>
      </c>
      <c r="AH47" s="4">
        <v>34</v>
      </c>
      <c r="AI47" s="4">
        <f t="shared" si="36"/>
        <v>148</v>
      </c>
      <c r="AJ47" s="69">
        <f t="shared" si="10"/>
        <v>-0.69979716024340766</v>
      </c>
      <c r="AK47" s="63">
        <f t="shared" si="20"/>
        <v>11080.382352941177</v>
      </c>
      <c r="AL47" s="69">
        <f t="shared" si="11"/>
        <v>5.3649315724801472E-2</v>
      </c>
      <c r="AM47" s="63">
        <v>545</v>
      </c>
      <c r="AN47" s="62">
        <f t="shared" si="21"/>
        <v>4.2201834862385323E-2</v>
      </c>
      <c r="AQ47" s="9">
        <v>45842</v>
      </c>
      <c r="AR47" s="4">
        <f t="shared" si="22"/>
        <v>72</v>
      </c>
      <c r="AS47" s="4">
        <f t="shared" si="23"/>
        <v>353</v>
      </c>
      <c r="AT47" s="69">
        <f t="shared" si="12"/>
        <v>-0.44496855345911945</v>
      </c>
      <c r="AU47" s="4">
        <f t="shared" si="24"/>
        <v>1055475</v>
      </c>
      <c r="AV47" s="4">
        <f t="shared" si="37"/>
        <v>6396981</v>
      </c>
      <c r="AW47" s="69">
        <f t="shared" si="13"/>
        <v>-0.52857185811039364</v>
      </c>
      <c r="AX47" s="4">
        <f t="shared" si="25"/>
        <v>95</v>
      </c>
      <c r="AY47" s="4">
        <f t="shared" si="26"/>
        <v>524</v>
      </c>
      <c r="AZ47" s="69">
        <f t="shared" si="14"/>
        <v>-0.53913808267370267</v>
      </c>
      <c r="BA47" s="4">
        <f t="shared" si="27"/>
        <v>11110.263157894737</v>
      </c>
      <c r="BB47" s="69">
        <f t="shared" si="15"/>
        <v>-0.23603548673452457</v>
      </c>
    </row>
    <row r="48" spans="1:54" x14ac:dyDescent="0.3">
      <c r="A48" s="9">
        <v>45843</v>
      </c>
      <c r="B48" s="4">
        <v>23</v>
      </c>
      <c r="C48" s="4">
        <f t="shared" si="28"/>
        <v>180</v>
      </c>
      <c r="D48" s="69">
        <f t="shared" si="0"/>
        <v>-0.34545454545454546</v>
      </c>
      <c r="E48" s="63">
        <v>935847</v>
      </c>
      <c r="F48" s="4">
        <f t="shared" si="29"/>
        <v>4002943</v>
      </c>
      <c r="G48" s="69">
        <f t="shared" si="1"/>
        <v>-0.44668996877340772</v>
      </c>
      <c r="H48" s="4">
        <v>24</v>
      </c>
      <c r="I48" s="4">
        <f t="shared" si="30"/>
        <v>280</v>
      </c>
      <c r="J48" s="69">
        <f t="shared" si="2"/>
        <v>-0.28934010152284262</v>
      </c>
      <c r="K48" s="63">
        <f t="shared" si="16"/>
        <v>38993.625</v>
      </c>
      <c r="L48" s="69">
        <f t="shared" si="3"/>
        <v>1.666955517168812</v>
      </c>
      <c r="M48" s="63">
        <v>1106</v>
      </c>
      <c r="N48" s="61">
        <f t="shared" si="17"/>
        <v>2.0795660036166366E-2</v>
      </c>
      <c r="O48" s="4">
        <v>10</v>
      </c>
      <c r="P48" s="4">
        <f t="shared" si="31"/>
        <v>100</v>
      </c>
      <c r="Q48" s="69">
        <f t="shared" si="4"/>
        <v>-0.52380952380952384</v>
      </c>
      <c r="R48" s="63">
        <v>167009</v>
      </c>
      <c r="S48" s="4">
        <f t="shared" si="32"/>
        <v>1792090</v>
      </c>
      <c r="T48" s="69">
        <f t="shared" si="5"/>
        <v>-0.49347013475222412</v>
      </c>
      <c r="U48" s="4">
        <v>19</v>
      </c>
      <c r="V48" s="4">
        <f t="shared" si="33"/>
        <v>139</v>
      </c>
      <c r="W48" s="69">
        <f t="shared" si="6"/>
        <v>-0.65422885572139311</v>
      </c>
      <c r="X48" s="63">
        <f t="shared" si="18"/>
        <v>8789.9473684210534</v>
      </c>
      <c r="Y48" s="69">
        <f t="shared" si="7"/>
        <v>0.12279048276026239</v>
      </c>
      <c r="Z48" s="63">
        <v>394</v>
      </c>
      <c r="AA48" s="62">
        <f t="shared" si="19"/>
        <v>2.5380710659898477E-2</v>
      </c>
      <c r="AB48" s="4">
        <v>14</v>
      </c>
      <c r="AC48" s="4">
        <f t="shared" si="34"/>
        <v>120</v>
      </c>
      <c r="AD48" s="69">
        <f t="shared" si="8"/>
        <v>-0.57446808510638303</v>
      </c>
      <c r="AE48" s="63">
        <v>258657</v>
      </c>
      <c r="AF48" s="4">
        <f t="shared" si="35"/>
        <v>1963461</v>
      </c>
      <c r="AG48" s="69">
        <f t="shared" si="9"/>
        <v>-0.62973581262204492</v>
      </c>
      <c r="AH48" s="4">
        <v>16</v>
      </c>
      <c r="AI48" s="4">
        <f t="shared" si="36"/>
        <v>164</v>
      </c>
      <c r="AJ48" s="69">
        <f t="shared" si="10"/>
        <v>-0.70343580470162748</v>
      </c>
      <c r="AK48" s="63">
        <f t="shared" si="20"/>
        <v>16166.0625</v>
      </c>
      <c r="AL48" s="69">
        <f t="shared" si="11"/>
        <v>0.23365504952610605</v>
      </c>
      <c r="AM48" s="63">
        <v>522</v>
      </c>
      <c r="AN48" s="62">
        <f t="shared" si="21"/>
        <v>2.681992337164751E-2</v>
      </c>
      <c r="AQ48" s="9">
        <v>45843</v>
      </c>
      <c r="AR48" s="4">
        <f t="shared" si="22"/>
        <v>47</v>
      </c>
      <c r="AS48" s="4">
        <f t="shared" si="23"/>
        <v>400</v>
      </c>
      <c r="AT48" s="69">
        <f t="shared" si="12"/>
        <v>-0.4784876140808344</v>
      </c>
      <c r="AU48" s="4">
        <f t="shared" si="24"/>
        <v>1361513</v>
      </c>
      <c r="AV48" s="4">
        <f t="shared" si="37"/>
        <v>7758494</v>
      </c>
      <c r="AW48" s="69">
        <f t="shared" si="13"/>
        <v>-0.51736789533857963</v>
      </c>
      <c r="AX48" s="4">
        <f t="shared" si="25"/>
        <v>59</v>
      </c>
      <c r="AY48" s="4">
        <f t="shared" si="26"/>
        <v>583</v>
      </c>
      <c r="AZ48" s="69">
        <f t="shared" si="14"/>
        <v>-0.56782802075611571</v>
      </c>
      <c r="BA48" s="4">
        <f t="shared" si="27"/>
        <v>23076.491525423728</v>
      </c>
      <c r="BB48" s="69">
        <f t="shared" si="15"/>
        <v>0.95219107139102244</v>
      </c>
    </row>
    <row r="49" spans="1:54" x14ac:dyDescent="0.3">
      <c r="A49" s="9">
        <v>45844</v>
      </c>
      <c r="B49" s="4">
        <v>40</v>
      </c>
      <c r="C49" s="4">
        <f t="shared" si="28"/>
        <v>220</v>
      </c>
      <c r="D49" s="69">
        <f t="shared" si="0"/>
        <v>-0.29032258064516125</v>
      </c>
      <c r="E49" s="63">
        <v>860116</v>
      </c>
      <c r="F49" s="4">
        <f t="shared" si="29"/>
        <v>4863059</v>
      </c>
      <c r="G49" s="69">
        <f t="shared" si="1"/>
        <v>-0.37446728103533344</v>
      </c>
      <c r="H49" s="4">
        <v>41</v>
      </c>
      <c r="I49" s="4">
        <f t="shared" si="30"/>
        <v>321</v>
      </c>
      <c r="J49" s="69">
        <f t="shared" si="2"/>
        <v>-0.26376146788990829</v>
      </c>
      <c r="K49" s="63">
        <f t="shared" si="16"/>
        <v>20978.439024390245</v>
      </c>
      <c r="L49" s="69">
        <f t="shared" si="3"/>
        <v>0.63247562948144398</v>
      </c>
      <c r="M49" s="63">
        <v>1399</v>
      </c>
      <c r="N49" s="61">
        <f t="shared" si="17"/>
        <v>2.8591851322373123E-2</v>
      </c>
      <c r="O49" s="4">
        <v>20</v>
      </c>
      <c r="P49" s="4">
        <f t="shared" si="31"/>
        <v>120</v>
      </c>
      <c r="Q49" s="69">
        <f t="shared" si="4"/>
        <v>-0.46902654867256632</v>
      </c>
      <c r="R49" s="63">
        <v>211543</v>
      </c>
      <c r="S49" s="4">
        <f t="shared" si="32"/>
        <v>2003633</v>
      </c>
      <c r="T49" s="69">
        <f t="shared" si="5"/>
        <v>-0.4744613291114671</v>
      </c>
      <c r="U49" s="4">
        <v>20</v>
      </c>
      <c r="V49" s="4">
        <f t="shared" si="33"/>
        <v>159</v>
      </c>
      <c r="W49" s="69">
        <f t="shared" si="6"/>
        <v>-0.62588235294117645</v>
      </c>
      <c r="X49" s="63">
        <f t="shared" si="18"/>
        <v>10577.15</v>
      </c>
      <c r="Y49" s="69">
        <f t="shared" si="7"/>
        <v>-0.11393827147004087</v>
      </c>
      <c r="Z49" s="63">
        <v>466</v>
      </c>
      <c r="AA49" s="62">
        <f t="shared" si="19"/>
        <v>4.2918454935622317E-2</v>
      </c>
      <c r="AB49" s="4">
        <v>16</v>
      </c>
      <c r="AC49" s="4">
        <f t="shared" si="34"/>
        <v>136</v>
      </c>
      <c r="AD49" s="69">
        <f t="shared" si="8"/>
        <v>-0.55987055016181231</v>
      </c>
      <c r="AE49" s="63">
        <v>175490</v>
      </c>
      <c r="AF49" s="4">
        <f t="shared" si="35"/>
        <v>2138951</v>
      </c>
      <c r="AG49" s="69">
        <f t="shared" si="9"/>
        <v>-0.61419140765282132</v>
      </c>
      <c r="AH49" s="4">
        <v>17</v>
      </c>
      <c r="AI49" s="4">
        <f t="shared" si="36"/>
        <v>181</v>
      </c>
      <c r="AJ49" s="69">
        <f t="shared" si="10"/>
        <v>-0.68846815834767638</v>
      </c>
      <c r="AK49" s="63">
        <f t="shared" si="20"/>
        <v>10322.941176470587</v>
      </c>
      <c r="AL49" s="69">
        <f t="shared" si="11"/>
        <v>0.19831163535693852</v>
      </c>
      <c r="AM49" s="63">
        <v>570</v>
      </c>
      <c r="AN49" s="62">
        <f t="shared" si="21"/>
        <v>2.8070175438596492E-2</v>
      </c>
      <c r="AQ49" s="9">
        <v>45844</v>
      </c>
      <c r="AR49" s="4">
        <f t="shared" si="22"/>
        <v>76</v>
      </c>
      <c r="AS49" s="4">
        <f t="shared" si="23"/>
        <v>476</v>
      </c>
      <c r="AT49" s="69">
        <f t="shared" si="12"/>
        <v>-0.43668639053254443</v>
      </c>
      <c r="AU49" s="4">
        <f t="shared" si="24"/>
        <v>1247149</v>
      </c>
      <c r="AV49" s="4">
        <f t="shared" si="37"/>
        <v>9005643</v>
      </c>
      <c r="AW49" s="69">
        <f t="shared" si="13"/>
        <v>-0.47430332359594285</v>
      </c>
      <c r="AX49" s="4">
        <f t="shared" si="25"/>
        <v>78</v>
      </c>
      <c r="AY49" s="4">
        <f t="shared" si="26"/>
        <v>661</v>
      </c>
      <c r="AZ49" s="69">
        <f t="shared" si="14"/>
        <v>-0.54160887656033285</v>
      </c>
      <c r="BA49" s="4">
        <f t="shared" si="27"/>
        <v>15989.089743589744</v>
      </c>
      <c r="BB49" s="69">
        <f t="shared" si="15"/>
        <v>0.40880511509667139</v>
      </c>
    </row>
    <row r="50" spans="1:54" x14ac:dyDescent="0.3">
      <c r="A50" s="9">
        <v>45845</v>
      </c>
      <c r="B50" s="4">
        <v>37</v>
      </c>
      <c r="C50" s="4">
        <f t="shared" si="28"/>
        <v>257</v>
      </c>
      <c r="D50" s="14">
        <f t="shared" si="0"/>
        <v>-0.29201101928374651</v>
      </c>
      <c r="E50" s="58">
        <v>691755</v>
      </c>
      <c r="F50" s="4">
        <f t="shared" si="29"/>
        <v>5554814</v>
      </c>
      <c r="G50" s="14">
        <f t="shared" si="1"/>
        <v>-0.37612625336276961</v>
      </c>
      <c r="H50" s="4">
        <v>62</v>
      </c>
      <c r="I50" s="4">
        <f t="shared" si="30"/>
        <v>383</v>
      </c>
      <c r="J50" s="14">
        <f t="shared" si="2"/>
        <v>-0.23092369477911645</v>
      </c>
      <c r="K50" s="58">
        <f t="shared" si="16"/>
        <v>11157.338709677419</v>
      </c>
      <c r="L50" s="14">
        <f t="shared" si="3"/>
        <v>-0.38754505395850658</v>
      </c>
      <c r="M50" s="58">
        <v>1526</v>
      </c>
      <c r="N50" s="32">
        <f t="shared" si="17"/>
        <v>2.4246395806028834E-2</v>
      </c>
      <c r="O50" s="4">
        <v>23</v>
      </c>
      <c r="P50" s="4">
        <f t="shared" si="31"/>
        <v>143</v>
      </c>
      <c r="Q50" s="14">
        <f t="shared" si="4"/>
        <v>-0.4392156862745098</v>
      </c>
      <c r="R50" s="58">
        <v>314464</v>
      </c>
      <c r="S50" s="4">
        <f t="shared" si="32"/>
        <v>2318097</v>
      </c>
      <c r="T50" s="14">
        <f t="shared" si="5"/>
        <v>-0.44032274497892965</v>
      </c>
      <c r="U50" s="4">
        <v>32</v>
      </c>
      <c r="V50" s="4">
        <f t="shared" si="33"/>
        <v>191</v>
      </c>
      <c r="W50" s="14">
        <f t="shared" si="6"/>
        <v>-0.58568329718004342</v>
      </c>
      <c r="X50" s="58">
        <f t="shared" si="18"/>
        <v>9827</v>
      </c>
      <c r="Y50" s="14">
        <f t="shared" si="7"/>
        <v>7.4269542139113298E-2</v>
      </c>
      <c r="Z50" s="58">
        <v>410</v>
      </c>
      <c r="AA50" s="33">
        <f t="shared" si="19"/>
        <v>5.6097560975609757E-2</v>
      </c>
      <c r="AB50" s="4">
        <v>31</v>
      </c>
      <c r="AC50" s="4">
        <f t="shared" si="34"/>
        <v>167</v>
      </c>
      <c r="AD50" s="14">
        <f t="shared" si="8"/>
        <v>-0.52011494252873569</v>
      </c>
      <c r="AE50" s="58">
        <v>457896</v>
      </c>
      <c r="AF50" s="4">
        <f t="shared" si="35"/>
        <v>2596847</v>
      </c>
      <c r="AG50" s="14">
        <f t="shared" si="9"/>
        <v>-0.56739455391452698</v>
      </c>
      <c r="AH50" s="4">
        <v>34</v>
      </c>
      <c r="AI50" s="4">
        <f t="shared" si="36"/>
        <v>215</v>
      </c>
      <c r="AJ50" s="14">
        <f t="shared" si="10"/>
        <v>-0.65600000000000003</v>
      </c>
      <c r="AK50" s="58">
        <f t="shared" si="20"/>
        <v>13467.529411764706</v>
      </c>
      <c r="AL50" s="14">
        <f t="shared" si="11"/>
        <v>0.29175359602219819</v>
      </c>
      <c r="AM50" s="58">
        <v>589</v>
      </c>
      <c r="AN50" s="33">
        <f t="shared" si="21"/>
        <v>5.2631578947368418E-2</v>
      </c>
      <c r="AQ50" s="9">
        <v>45845</v>
      </c>
      <c r="AR50" s="4">
        <f t="shared" si="22"/>
        <v>91</v>
      </c>
      <c r="AS50" s="4">
        <f t="shared" si="23"/>
        <v>567</v>
      </c>
      <c r="AT50" s="14">
        <f t="shared" si="12"/>
        <v>-0.41304347826086951</v>
      </c>
      <c r="AU50" s="4">
        <f t="shared" si="24"/>
        <v>1464115</v>
      </c>
      <c r="AV50" s="4">
        <f t="shared" si="37"/>
        <v>10469758</v>
      </c>
      <c r="AW50" s="14">
        <f t="shared" si="13"/>
        <v>-0.45036024023015053</v>
      </c>
      <c r="AX50" s="4">
        <f t="shared" si="25"/>
        <v>128</v>
      </c>
      <c r="AY50" s="4">
        <f t="shared" si="26"/>
        <v>789</v>
      </c>
      <c r="AZ50" s="14">
        <f t="shared" si="14"/>
        <v>-0.50189393939393945</v>
      </c>
      <c r="BA50" s="4">
        <f t="shared" si="27"/>
        <v>11438.3984375</v>
      </c>
      <c r="BB50" s="14">
        <f t="shared" si="15"/>
        <v>-0.15294408990068975</v>
      </c>
    </row>
    <row r="51" spans="1:54" x14ac:dyDescent="0.3">
      <c r="A51" s="9">
        <v>45846</v>
      </c>
      <c r="B51" s="4"/>
      <c r="C51" s="4">
        <f t="shared" si="28"/>
        <v>257</v>
      </c>
      <c r="D51" s="14">
        <f t="shared" si="0"/>
        <v>-0.3952941176470588</v>
      </c>
      <c r="E51" s="58"/>
      <c r="F51" s="4">
        <f t="shared" si="29"/>
        <v>5554814</v>
      </c>
      <c r="G51" s="14">
        <f t="shared" si="1"/>
        <v>-0.47087011488647001</v>
      </c>
      <c r="H51" s="4"/>
      <c r="I51" s="4">
        <f t="shared" si="30"/>
        <v>383</v>
      </c>
      <c r="J51" s="14">
        <f t="shared" si="2"/>
        <v>-0.36484245439469321</v>
      </c>
      <c r="K51" s="58" t="e">
        <f t="shared" si="16"/>
        <v>#DIV/0!</v>
      </c>
      <c r="L51" s="14" t="e">
        <f t="shared" si="3"/>
        <v>#DIV/0!</v>
      </c>
      <c r="M51" s="58"/>
      <c r="N51" s="32" t="e">
        <f t="shared" si="17"/>
        <v>#DIV/0!</v>
      </c>
      <c r="O51" s="4"/>
      <c r="P51" s="4">
        <f t="shared" si="31"/>
        <v>143</v>
      </c>
      <c r="Q51" s="14">
        <f t="shared" si="4"/>
        <v>-0.50859106529209619</v>
      </c>
      <c r="R51" s="58"/>
      <c r="S51" s="4">
        <f t="shared" si="32"/>
        <v>2318097</v>
      </c>
      <c r="T51" s="14">
        <f t="shared" si="5"/>
        <v>-0.49867634900268232</v>
      </c>
      <c r="U51" s="4"/>
      <c r="V51" s="4">
        <f t="shared" si="33"/>
        <v>191</v>
      </c>
      <c r="W51" s="14">
        <f t="shared" si="6"/>
        <v>-0.62475442043221996</v>
      </c>
      <c r="X51" s="58" t="e">
        <f t="shared" si="18"/>
        <v>#DIV/0!</v>
      </c>
      <c r="Y51" s="14" t="e">
        <f t="shared" si="7"/>
        <v>#DIV/0!</v>
      </c>
      <c r="Z51" s="58"/>
      <c r="AA51" s="33" t="e">
        <f t="shared" si="19"/>
        <v>#DIV/0!</v>
      </c>
      <c r="AB51" s="4"/>
      <c r="AC51" s="4">
        <f t="shared" si="34"/>
        <v>167</v>
      </c>
      <c r="AD51" s="14">
        <f t="shared" si="8"/>
        <v>-0.59952038369304561</v>
      </c>
      <c r="AE51" s="58"/>
      <c r="AF51" s="4">
        <f t="shared" si="35"/>
        <v>2596847</v>
      </c>
      <c r="AG51" s="14">
        <f t="shared" si="9"/>
        <v>-0.6402406442856472</v>
      </c>
      <c r="AH51" s="4"/>
      <c r="AI51" s="4">
        <f t="shared" si="36"/>
        <v>215</v>
      </c>
      <c r="AJ51" s="14">
        <f t="shared" si="10"/>
        <v>-0.70221606648199453</v>
      </c>
      <c r="AK51" s="58" t="e">
        <f t="shared" si="20"/>
        <v>#DIV/0!</v>
      </c>
      <c r="AL51" s="14" t="e">
        <f t="shared" si="11"/>
        <v>#DIV/0!</v>
      </c>
      <c r="AM51" s="58"/>
      <c r="AN51" s="33" t="e">
        <f t="shared" si="21"/>
        <v>#DIV/0!</v>
      </c>
      <c r="AQ51" s="9">
        <v>45846</v>
      </c>
      <c r="AR51" s="4">
        <f t="shared" si="22"/>
        <v>0</v>
      </c>
      <c r="AS51" s="4">
        <f t="shared" si="23"/>
        <v>567</v>
      </c>
      <c r="AT51" s="14">
        <f t="shared" si="12"/>
        <v>-0.49955869373345096</v>
      </c>
      <c r="AU51" s="4">
        <f t="shared" si="24"/>
        <v>0</v>
      </c>
      <c r="AV51" s="4">
        <f t="shared" si="37"/>
        <v>10469758</v>
      </c>
      <c r="AW51" s="14">
        <f t="shared" si="13"/>
        <v>-0.53135017509645599</v>
      </c>
      <c r="AX51" s="4">
        <f t="shared" si="25"/>
        <v>0</v>
      </c>
      <c r="AY51" s="4">
        <f t="shared" si="26"/>
        <v>789</v>
      </c>
      <c r="AZ51" s="14">
        <f t="shared" si="14"/>
        <v>-0.56979280261723009</v>
      </c>
      <c r="BA51" s="4" t="e">
        <f t="shared" si="27"/>
        <v>#DIV/0!</v>
      </c>
      <c r="BB51" s="14" t="e">
        <f t="shared" si="15"/>
        <v>#DIV/0!</v>
      </c>
    </row>
    <row r="52" spans="1:54" x14ac:dyDescent="0.3">
      <c r="A52" s="9">
        <v>45847</v>
      </c>
      <c r="B52" s="4"/>
      <c r="C52" s="4">
        <f t="shared" si="28"/>
        <v>257</v>
      </c>
      <c r="D52" s="69">
        <f t="shared" si="0"/>
        <v>-0.46680497925311204</v>
      </c>
      <c r="E52" s="63"/>
      <c r="F52" s="4">
        <f t="shared" si="29"/>
        <v>5554814</v>
      </c>
      <c r="G52" s="69">
        <f t="shared" si="1"/>
        <v>-0.52389925765223655</v>
      </c>
      <c r="H52" s="4"/>
      <c r="I52" s="4">
        <f t="shared" si="30"/>
        <v>383</v>
      </c>
      <c r="J52" s="69">
        <f t="shared" si="2"/>
        <v>-0.44412191582002902</v>
      </c>
      <c r="K52" s="63" t="e">
        <f t="shared" si="16"/>
        <v>#DIV/0!</v>
      </c>
      <c r="L52" s="69" t="e">
        <f t="shared" si="3"/>
        <v>#DIV/0!</v>
      </c>
      <c r="M52" s="63"/>
      <c r="N52" s="61" t="e">
        <f t="shared" si="17"/>
        <v>#DIV/0!</v>
      </c>
      <c r="O52" s="4"/>
      <c r="P52" s="4">
        <f t="shared" si="31"/>
        <v>143</v>
      </c>
      <c r="Q52" s="69">
        <f t="shared" si="4"/>
        <v>-0.55864197530864201</v>
      </c>
      <c r="R52" s="63"/>
      <c r="S52" s="4">
        <f t="shared" si="32"/>
        <v>2318097</v>
      </c>
      <c r="T52" s="69">
        <f t="shared" si="5"/>
        <v>-0.5516710385614465</v>
      </c>
      <c r="U52" s="4"/>
      <c r="V52" s="4">
        <f t="shared" si="33"/>
        <v>191</v>
      </c>
      <c r="W52" s="69">
        <f t="shared" si="6"/>
        <v>-0.66074600355239788</v>
      </c>
      <c r="X52" s="63" t="e">
        <f t="shared" si="18"/>
        <v>#DIV/0!</v>
      </c>
      <c r="Y52" s="69" t="e">
        <f t="shared" si="7"/>
        <v>#DIV/0!</v>
      </c>
      <c r="Z52" s="63"/>
      <c r="AA52" s="62" t="e">
        <f t="shared" si="19"/>
        <v>#DIV/0!</v>
      </c>
      <c r="AB52" s="4"/>
      <c r="AC52" s="4">
        <f t="shared" si="34"/>
        <v>167</v>
      </c>
      <c r="AD52" s="69">
        <f t="shared" si="8"/>
        <v>-0.64392324093816633</v>
      </c>
      <c r="AE52" s="63"/>
      <c r="AF52" s="4">
        <f t="shared" si="35"/>
        <v>2596847</v>
      </c>
      <c r="AG52" s="69">
        <f t="shared" si="9"/>
        <v>-0.70349301694619548</v>
      </c>
      <c r="AH52" s="4"/>
      <c r="AI52" s="4">
        <f t="shared" si="36"/>
        <v>215</v>
      </c>
      <c r="AJ52" s="69">
        <f t="shared" si="10"/>
        <v>-0.7302383939774153</v>
      </c>
      <c r="AK52" s="63" t="e">
        <f t="shared" si="20"/>
        <v>#DIV/0!</v>
      </c>
      <c r="AL52" s="69" t="e">
        <f t="shared" si="11"/>
        <v>#DIV/0!</v>
      </c>
      <c r="AM52" s="63"/>
      <c r="AN52" s="62" t="e">
        <f t="shared" si="21"/>
        <v>#DIV/0!</v>
      </c>
      <c r="AQ52" s="9">
        <v>45847</v>
      </c>
      <c r="AR52" s="4">
        <f t="shared" si="22"/>
        <v>0</v>
      </c>
      <c r="AS52" s="4">
        <f t="shared" si="23"/>
        <v>567</v>
      </c>
      <c r="AT52" s="69">
        <f t="shared" si="12"/>
        <v>-0.55529411764705883</v>
      </c>
      <c r="AU52" s="4">
        <f t="shared" si="24"/>
        <v>0</v>
      </c>
      <c r="AV52" s="4">
        <f t="shared" si="37"/>
        <v>10469758</v>
      </c>
      <c r="AW52" s="69">
        <f t="shared" si="13"/>
        <v>-0.59096062246683712</v>
      </c>
      <c r="AX52" s="4">
        <f t="shared" si="25"/>
        <v>0</v>
      </c>
      <c r="AY52" s="4">
        <f t="shared" si="26"/>
        <v>789</v>
      </c>
      <c r="AZ52" s="69">
        <f t="shared" si="14"/>
        <v>-0.6149341142020498</v>
      </c>
      <c r="BA52" s="4" t="e">
        <f t="shared" si="27"/>
        <v>#DIV/0!</v>
      </c>
      <c r="BB52" s="69" t="e">
        <f t="shared" si="15"/>
        <v>#DIV/0!</v>
      </c>
    </row>
    <row r="53" spans="1:54" x14ac:dyDescent="0.3">
      <c r="A53" s="9">
        <v>45848</v>
      </c>
      <c r="B53" s="4"/>
      <c r="C53" s="4">
        <f t="shared" si="28"/>
        <v>257</v>
      </c>
      <c r="D53" s="69">
        <f t="shared" si="0"/>
        <v>-0.52407407407407414</v>
      </c>
      <c r="E53" s="63"/>
      <c r="F53" s="4">
        <f t="shared" si="29"/>
        <v>5554814</v>
      </c>
      <c r="G53" s="69">
        <f t="shared" si="1"/>
        <v>-0.58860954628149453</v>
      </c>
      <c r="H53" s="4"/>
      <c r="I53" s="4">
        <f t="shared" si="30"/>
        <v>383</v>
      </c>
      <c r="J53" s="69">
        <f t="shared" si="2"/>
        <v>-0.51334180432020338</v>
      </c>
      <c r="K53" s="63" t="e">
        <f t="shared" si="16"/>
        <v>#DIV/0!</v>
      </c>
      <c r="L53" s="69" t="e">
        <f t="shared" si="3"/>
        <v>#DIV/0!</v>
      </c>
      <c r="M53" s="63"/>
      <c r="N53" s="61" t="e">
        <f t="shared" si="17"/>
        <v>#DIV/0!</v>
      </c>
      <c r="O53" s="4"/>
      <c r="P53" s="4">
        <f t="shared" si="31"/>
        <v>143</v>
      </c>
      <c r="Q53" s="69">
        <f t="shared" si="4"/>
        <v>-0.60714285714285721</v>
      </c>
      <c r="R53" s="63"/>
      <c r="S53" s="4">
        <f t="shared" si="32"/>
        <v>2318097</v>
      </c>
      <c r="T53" s="69">
        <f t="shared" si="5"/>
        <v>-0.60188958857749153</v>
      </c>
      <c r="U53" s="4"/>
      <c r="V53" s="4">
        <f t="shared" si="33"/>
        <v>191</v>
      </c>
      <c r="W53" s="69">
        <f t="shared" si="6"/>
        <v>-0.70062695924764884</v>
      </c>
      <c r="X53" s="63" t="e">
        <f t="shared" si="18"/>
        <v>#DIV/0!</v>
      </c>
      <c r="Y53" s="69" t="e">
        <f t="shared" si="7"/>
        <v>#DIV/0!</v>
      </c>
      <c r="Z53" s="63"/>
      <c r="AA53" s="62" t="e">
        <f t="shared" si="19"/>
        <v>#DIV/0!</v>
      </c>
      <c r="AB53" s="4"/>
      <c r="AC53" s="4">
        <f t="shared" si="34"/>
        <v>167</v>
      </c>
      <c r="AD53" s="69">
        <f t="shared" si="8"/>
        <v>-0.68785046728971966</v>
      </c>
      <c r="AE53" s="63"/>
      <c r="AF53" s="4">
        <f t="shared" si="35"/>
        <v>2596847</v>
      </c>
      <c r="AG53" s="69">
        <f t="shared" si="9"/>
        <v>-0.74149841007676076</v>
      </c>
      <c r="AH53" s="4"/>
      <c r="AI53" s="4">
        <f t="shared" si="36"/>
        <v>215</v>
      </c>
      <c r="AJ53" s="69">
        <f t="shared" si="10"/>
        <v>-0.76347634763476346</v>
      </c>
      <c r="AK53" s="63" t="e">
        <f t="shared" si="20"/>
        <v>#DIV/0!</v>
      </c>
      <c r="AL53" s="69" t="e">
        <f t="shared" si="11"/>
        <v>#DIV/0!</v>
      </c>
      <c r="AM53" s="63"/>
      <c r="AN53" s="62" t="e">
        <f t="shared" si="21"/>
        <v>#DIV/0!</v>
      </c>
      <c r="AQ53" s="9">
        <v>45848</v>
      </c>
      <c r="AR53" s="4">
        <f t="shared" si="22"/>
        <v>0</v>
      </c>
      <c r="AS53" s="4">
        <f t="shared" si="23"/>
        <v>567</v>
      </c>
      <c r="AT53" s="69">
        <f t="shared" si="12"/>
        <v>-0.60597637248088954</v>
      </c>
      <c r="AU53" s="4">
        <f t="shared" si="24"/>
        <v>0</v>
      </c>
      <c r="AV53" s="4">
        <f t="shared" si="37"/>
        <v>10469758</v>
      </c>
      <c r="AW53" s="69">
        <f t="shared" si="13"/>
        <v>-0.64353479745975739</v>
      </c>
      <c r="AX53" s="4">
        <f t="shared" si="25"/>
        <v>0</v>
      </c>
      <c r="AY53" s="4">
        <f t="shared" si="26"/>
        <v>789</v>
      </c>
      <c r="AZ53" s="69">
        <f t="shared" si="14"/>
        <v>-0.66195372750642667</v>
      </c>
      <c r="BA53" s="4" t="e">
        <f t="shared" si="27"/>
        <v>#DIV/0!</v>
      </c>
      <c r="BB53" s="69" t="e">
        <f t="shared" si="15"/>
        <v>#DIV/0!</v>
      </c>
    </row>
    <row r="54" spans="1:54" x14ac:dyDescent="0.3">
      <c r="A54" s="9">
        <v>45849</v>
      </c>
      <c r="B54" s="4"/>
      <c r="C54" s="4">
        <f t="shared" si="28"/>
        <v>257</v>
      </c>
      <c r="D54" s="69">
        <f t="shared" si="0"/>
        <v>-0.54513274336283191</v>
      </c>
      <c r="E54" s="4"/>
      <c r="F54" s="4">
        <f t="shared" si="29"/>
        <v>5554814</v>
      </c>
      <c r="G54" s="69">
        <f t="shared" si="1"/>
        <v>-0.61182069666646588</v>
      </c>
      <c r="H54" s="4"/>
      <c r="I54" s="4">
        <f t="shared" si="30"/>
        <v>383</v>
      </c>
      <c r="J54" s="69">
        <f t="shared" si="2"/>
        <v>-0.52948402948402951</v>
      </c>
      <c r="K54" s="63" t="e">
        <f t="shared" si="16"/>
        <v>#DIV/0!</v>
      </c>
      <c r="L54" s="69" t="e">
        <f t="shared" si="3"/>
        <v>#DIV/0!</v>
      </c>
      <c r="M54" s="4"/>
      <c r="N54" s="61" t="e">
        <f t="shared" si="17"/>
        <v>#DIV/0!</v>
      </c>
      <c r="O54" s="4"/>
      <c r="P54" s="4">
        <f t="shared" si="31"/>
        <v>143</v>
      </c>
      <c r="Q54" s="69">
        <f t="shared" si="4"/>
        <v>-0.64691358024691359</v>
      </c>
      <c r="R54" s="4"/>
      <c r="S54" s="4">
        <f t="shared" si="32"/>
        <v>2318097</v>
      </c>
      <c r="T54" s="69">
        <f t="shared" si="5"/>
        <v>-0.64150419042104634</v>
      </c>
      <c r="U54" s="4"/>
      <c r="V54" s="4">
        <f t="shared" si="33"/>
        <v>191</v>
      </c>
      <c r="W54" s="69">
        <f t="shared" si="6"/>
        <v>-0.73060648801128347</v>
      </c>
      <c r="X54" s="63" t="e">
        <f t="shared" si="18"/>
        <v>#DIV/0!</v>
      </c>
      <c r="Y54" s="69" t="e">
        <f t="shared" si="7"/>
        <v>#DIV/0!</v>
      </c>
      <c r="Z54" s="4"/>
      <c r="AA54" s="62" t="e">
        <f t="shared" si="19"/>
        <v>#DIV/0!</v>
      </c>
      <c r="AB54" s="4"/>
      <c r="AC54" s="4">
        <f t="shared" si="34"/>
        <v>167</v>
      </c>
      <c r="AD54" s="69">
        <f t="shared" si="8"/>
        <v>-0.71979865771812079</v>
      </c>
      <c r="AE54" s="4"/>
      <c r="AF54" s="4">
        <f t="shared" si="35"/>
        <v>2596847</v>
      </c>
      <c r="AG54" s="69">
        <f t="shared" si="9"/>
        <v>-0.76845571100143584</v>
      </c>
      <c r="AH54" s="4"/>
      <c r="AI54" s="4">
        <f t="shared" si="36"/>
        <v>215</v>
      </c>
      <c r="AJ54" s="69">
        <f t="shared" si="10"/>
        <v>-0.79868913857677903</v>
      </c>
      <c r="AK54" s="63" t="e">
        <f t="shared" si="20"/>
        <v>#DIV/0!</v>
      </c>
      <c r="AL54" s="69" t="e">
        <f t="shared" si="11"/>
        <v>#DIV/0!</v>
      </c>
      <c r="AM54" s="4"/>
      <c r="AN54" s="62" t="e">
        <f t="shared" si="21"/>
        <v>#DIV/0!</v>
      </c>
      <c r="AQ54" s="9">
        <v>45849</v>
      </c>
      <c r="AR54" s="4">
        <f t="shared" si="22"/>
        <v>0</v>
      </c>
      <c r="AS54" s="4">
        <f t="shared" si="23"/>
        <v>567</v>
      </c>
      <c r="AT54" s="69">
        <f t="shared" si="12"/>
        <v>-0.63793103448275867</v>
      </c>
      <c r="AU54" s="4">
        <f t="shared" si="24"/>
        <v>0</v>
      </c>
      <c r="AV54" s="4">
        <f t="shared" si="37"/>
        <v>10469758</v>
      </c>
      <c r="AW54" s="69">
        <f t="shared" si="13"/>
        <v>-0.67273241615020019</v>
      </c>
      <c r="AX54" s="4">
        <f t="shared" si="25"/>
        <v>0</v>
      </c>
      <c r="AY54" s="4">
        <f t="shared" si="26"/>
        <v>789</v>
      </c>
      <c r="AZ54" s="69">
        <f t="shared" si="14"/>
        <v>-0.69548436896950983</v>
      </c>
      <c r="BA54" s="4" t="e">
        <f t="shared" si="27"/>
        <v>#DIV/0!</v>
      </c>
      <c r="BB54" s="69" t="e">
        <f t="shared" si="15"/>
        <v>#DIV/0!</v>
      </c>
    </row>
    <row r="55" spans="1:54" x14ac:dyDescent="0.3">
      <c r="A55" s="9">
        <v>45850</v>
      </c>
      <c r="B55" s="4"/>
      <c r="C55" s="4">
        <f t="shared" si="28"/>
        <v>257</v>
      </c>
      <c r="D55" s="69">
        <f t="shared" si="0"/>
        <v>-0.57450331125827814</v>
      </c>
      <c r="E55" s="63"/>
      <c r="F55" s="4">
        <f t="shared" si="29"/>
        <v>5554814</v>
      </c>
      <c r="G55" s="69">
        <f t="shared" si="1"/>
        <v>-0.64413161715531397</v>
      </c>
      <c r="H55" s="4"/>
      <c r="I55" s="4">
        <f t="shared" si="30"/>
        <v>383</v>
      </c>
      <c r="J55" s="69">
        <f t="shared" si="2"/>
        <v>-0.56178489702517165</v>
      </c>
      <c r="K55" s="63" t="e">
        <f t="shared" si="16"/>
        <v>#DIV/0!</v>
      </c>
      <c r="L55" s="69" t="e">
        <f t="shared" si="3"/>
        <v>#DIV/0!</v>
      </c>
      <c r="M55" s="63"/>
      <c r="N55" s="61" t="e">
        <f t="shared" si="17"/>
        <v>#DIV/0!</v>
      </c>
      <c r="O55" s="4"/>
      <c r="P55" s="4">
        <f t="shared" si="31"/>
        <v>143</v>
      </c>
      <c r="Q55" s="69">
        <f t="shared" si="4"/>
        <v>-0.6689814814814814</v>
      </c>
      <c r="R55" s="63"/>
      <c r="S55" s="4">
        <f t="shared" si="32"/>
        <v>2318097</v>
      </c>
      <c r="T55" s="69">
        <f t="shared" si="5"/>
        <v>-0.66995196421620284</v>
      </c>
      <c r="U55" s="4"/>
      <c r="V55" s="4">
        <f t="shared" si="33"/>
        <v>191</v>
      </c>
      <c r="W55" s="69">
        <f t="shared" si="6"/>
        <v>-0.74668435013262602</v>
      </c>
      <c r="X55" s="63" t="e">
        <f t="shared" si="18"/>
        <v>#DIV/0!</v>
      </c>
      <c r="Y55" s="69" t="e">
        <f t="shared" si="7"/>
        <v>#DIV/0!</v>
      </c>
      <c r="Z55" s="63"/>
      <c r="AA55" s="62" t="e">
        <f t="shared" si="19"/>
        <v>#DIV/0!</v>
      </c>
      <c r="AB55" s="4"/>
      <c r="AC55" s="4">
        <f t="shared" si="34"/>
        <v>167</v>
      </c>
      <c r="AD55" s="69">
        <f t="shared" si="8"/>
        <v>-0.73946957878315134</v>
      </c>
      <c r="AE55" s="63"/>
      <c r="AF55" s="4">
        <f t="shared" si="35"/>
        <v>2596847</v>
      </c>
      <c r="AG55" s="69">
        <f t="shared" si="9"/>
        <v>-0.78162706920962921</v>
      </c>
      <c r="AH55" s="4"/>
      <c r="AI55" s="4">
        <f t="shared" si="36"/>
        <v>215</v>
      </c>
      <c r="AJ55" s="69">
        <f t="shared" si="10"/>
        <v>-0.81140350877192979</v>
      </c>
      <c r="AK55" s="63" t="e">
        <f t="shared" si="20"/>
        <v>#DIV/0!</v>
      </c>
      <c r="AL55" s="69" t="e">
        <f t="shared" si="11"/>
        <v>#DIV/0!</v>
      </c>
      <c r="AM55" s="63"/>
      <c r="AN55" s="62" t="e">
        <f t="shared" si="21"/>
        <v>#DIV/0!</v>
      </c>
      <c r="AQ55" s="9">
        <v>45850</v>
      </c>
      <c r="AR55" s="4">
        <f t="shared" si="22"/>
        <v>0</v>
      </c>
      <c r="AS55" s="4">
        <f t="shared" si="23"/>
        <v>567</v>
      </c>
      <c r="AT55" s="69">
        <f t="shared" si="12"/>
        <v>-0.66189624329159213</v>
      </c>
      <c r="AU55" s="4">
        <f t="shared" si="24"/>
        <v>0</v>
      </c>
      <c r="AV55" s="4">
        <f t="shared" si="37"/>
        <v>10469758</v>
      </c>
      <c r="AW55" s="69">
        <f t="shared" si="13"/>
        <v>-0.69674405655300842</v>
      </c>
      <c r="AX55" s="4">
        <f t="shared" si="25"/>
        <v>0</v>
      </c>
      <c r="AY55" s="4">
        <f t="shared" si="26"/>
        <v>789</v>
      </c>
      <c r="AZ55" s="69">
        <f t="shared" si="14"/>
        <v>-0.7149566473988439</v>
      </c>
      <c r="BA55" s="4" t="e">
        <f t="shared" si="27"/>
        <v>#DIV/0!</v>
      </c>
      <c r="BB55" s="69" t="e">
        <f t="shared" si="15"/>
        <v>#DIV/0!</v>
      </c>
    </row>
    <row r="56" spans="1:54" x14ac:dyDescent="0.3">
      <c r="A56" s="9">
        <v>45851</v>
      </c>
      <c r="B56" s="4"/>
      <c r="C56" s="4">
        <f t="shared" si="28"/>
        <v>257</v>
      </c>
      <c r="D56" s="69">
        <f t="shared" si="0"/>
        <v>-0.58481421647819065</v>
      </c>
      <c r="E56" s="63"/>
      <c r="F56" s="4">
        <f t="shared" si="29"/>
        <v>5554814</v>
      </c>
      <c r="G56" s="69">
        <f t="shared" si="1"/>
        <v>-0.64983981920413325</v>
      </c>
      <c r="H56" s="4"/>
      <c r="I56" s="4">
        <f t="shared" si="30"/>
        <v>383</v>
      </c>
      <c r="J56" s="69">
        <f t="shared" si="2"/>
        <v>-0.57206703910614531</v>
      </c>
      <c r="K56" s="63" t="e">
        <f t="shared" si="16"/>
        <v>#DIV/0!</v>
      </c>
      <c r="L56" s="69" t="e">
        <f t="shared" si="3"/>
        <v>#DIV/0!</v>
      </c>
      <c r="M56" s="63"/>
      <c r="N56" s="61" t="e">
        <f t="shared" si="17"/>
        <v>#DIV/0!</v>
      </c>
      <c r="O56" s="4"/>
      <c r="P56" s="4">
        <f t="shared" si="31"/>
        <v>143</v>
      </c>
      <c r="Q56" s="69">
        <f t="shared" si="4"/>
        <v>-0.68640350877192979</v>
      </c>
      <c r="R56" s="63"/>
      <c r="S56" s="4">
        <f t="shared" si="32"/>
        <v>2318097</v>
      </c>
      <c r="T56" s="69">
        <f t="shared" si="5"/>
        <v>-0.68229160956012791</v>
      </c>
      <c r="U56" s="4"/>
      <c r="V56" s="4">
        <f t="shared" si="33"/>
        <v>191</v>
      </c>
      <c r="W56" s="69">
        <f t="shared" si="6"/>
        <v>-0.75637755102040816</v>
      </c>
      <c r="X56" s="63" t="e">
        <f t="shared" si="18"/>
        <v>#DIV/0!</v>
      </c>
      <c r="Y56" s="69" t="e">
        <f t="shared" si="7"/>
        <v>#DIV/0!</v>
      </c>
      <c r="Z56" s="63"/>
      <c r="AA56" s="62" t="e">
        <f t="shared" si="19"/>
        <v>#DIV/0!</v>
      </c>
      <c r="AB56" s="4"/>
      <c r="AC56" s="4">
        <f t="shared" si="34"/>
        <v>167</v>
      </c>
      <c r="AD56" s="69">
        <f t="shared" si="8"/>
        <v>-0.75332348596750376</v>
      </c>
      <c r="AE56" s="63"/>
      <c r="AF56" s="4">
        <f t="shared" si="35"/>
        <v>2596847</v>
      </c>
      <c r="AG56" s="69">
        <f t="shared" si="9"/>
        <v>-0.79291585357227645</v>
      </c>
      <c r="AH56" s="4"/>
      <c r="AI56" s="4">
        <f t="shared" si="36"/>
        <v>215</v>
      </c>
      <c r="AJ56" s="69">
        <f t="shared" si="10"/>
        <v>-0.82098251457119065</v>
      </c>
      <c r="AK56" s="63" t="e">
        <f t="shared" si="20"/>
        <v>#DIV/0!</v>
      </c>
      <c r="AL56" s="69" t="e">
        <f t="shared" si="11"/>
        <v>#DIV/0!</v>
      </c>
      <c r="AM56" s="63"/>
      <c r="AN56" s="62" t="e">
        <f t="shared" si="21"/>
        <v>#DIV/0!</v>
      </c>
      <c r="AQ56" s="9">
        <v>45851</v>
      </c>
      <c r="AR56" s="4">
        <f t="shared" si="22"/>
        <v>0</v>
      </c>
      <c r="AS56" s="4">
        <f t="shared" si="23"/>
        <v>567</v>
      </c>
      <c r="AT56" s="69">
        <f t="shared" si="12"/>
        <v>-0.67636986301369861</v>
      </c>
      <c r="AU56" s="4">
        <f t="shared" si="24"/>
        <v>0</v>
      </c>
      <c r="AV56" s="4">
        <f t="shared" si="37"/>
        <v>10469758</v>
      </c>
      <c r="AW56" s="69">
        <f t="shared" si="13"/>
        <v>-0.70672945135739229</v>
      </c>
      <c r="AX56" s="4">
        <f t="shared" si="25"/>
        <v>0</v>
      </c>
      <c r="AY56" s="4">
        <f t="shared" si="26"/>
        <v>789</v>
      </c>
      <c r="AZ56" s="69">
        <f t="shared" si="14"/>
        <v>-0.7260416666666667</v>
      </c>
      <c r="BA56" s="4" t="e">
        <f t="shared" si="27"/>
        <v>#DIV/0!</v>
      </c>
      <c r="BB56" s="69" t="e">
        <f t="shared" si="15"/>
        <v>#DIV/0!</v>
      </c>
    </row>
    <row r="57" spans="1:54" x14ac:dyDescent="0.3">
      <c r="A57" s="9">
        <v>45852</v>
      </c>
      <c r="B57" s="4"/>
      <c r="C57" s="4">
        <f t="shared" si="28"/>
        <v>257</v>
      </c>
      <c r="D57" s="14">
        <f t="shared" si="0"/>
        <v>-0.60763358778625953</v>
      </c>
      <c r="E57" s="58"/>
      <c r="F57" s="4">
        <f t="shared" si="29"/>
        <v>5554814</v>
      </c>
      <c r="G57" s="14">
        <f t="shared" si="1"/>
        <v>-0.66124076751081018</v>
      </c>
      <c r="H57" s="4"/>
      <c r="I57" s="4">
        <f t="shared" si="30"/>
        <v>383</v>
      </c>
      <c r="J57" s="14">
        <f t="shared" si="2"/>
        <v>-0.59470899470899474</v>
      </c>
      <c r="K57" s="58" t="e">
        <f t="shared" si="16"/>
        <v>#DIV/0!</v>
      </c>
      <c r="L57" s="14" t="e">
        <f t="shared" si="3"/>
        <v>#DIV/0!</v>
      </c>
      <c r="M57" s="58"/>
      <c r="N57" s="32" t="e">
        <f t="shared" si="17"/>
        <v>#DIV/0!</v>
      </c>
      <c r="O57" s="4"/>
      <c r="P57" s="4">
        <f t="shared" si="31"/>
        <v>143</v>
      </c>
      <c r="Q57" s="14">
        <f t="shared" si="4"/>
        <v>-0.70020964360587001</v>
      </c>
      <c r="R57" s="58"/>
      <c r="S57" s="4">
        <f t="shared" si="32"/>
        <v>2318097</v>
      </c>
      <c r="T57" s="14">
        <f t="shared" si="5"/>
        <v>-0.6940448547374406</v>
      </c>
      <c r="U57" s="4"/>
      <c r="V57" s="4">
        <f t="shared" si="33"/>
        <v>191</v>
      </c>
      <c r="W57" s="14">
        <f t="shared" si="6"/>
        <v>-0.76273291925465836</v>
      </c>
      <c r="X57" s="58" t="e">
        <f t="shared" si="18"/>
        <v>#DIV/0!</v>
      </c>
      <c r="Y57" s="14" t="e">
        <f t="shared" si="7"/>
        <v>#DIV/0!</v>
      </c>
      <c r="Z57" s="58"/>
      <c r="AA57" s="33" t="e">
        <f t="shared" si="19"/>
        <v>#DIV/0!</v>
      </c>
      <c r="AB57" s="4"/>
      <c r="AC57" s="4">
        <f t="shared" si="34"/>
        <v>167</v>
      </c>
      <c r="AD57" s="14">
        <f t="shared" si="8"/>
        <v>-0.77401894451962105</v>
      </c>
      <c r="AE57" s="58"/>
      <c r="AF57" s="4">
        <f t="shared" si="35"/>
        <v>2596847</v>
      </c>
      <c r="AG57" s="14">
        <f t="shared" si="9"/>
        <v>-0.80515697417438747</v>
      </c>
      <c r="AH57" s="4"/>
      <c r="AI57" s="4">
        <f t="shared" si="36"/>
        <v>215</v>
      </c>
      <c r="AJ57" s="14">
        <f t="shared" si="10"/>
        <v>-0.83320403413498834</v>
      </c>
      <c r="AK57" s="58" t="e">
        <f t="shared" si="20"/>
        <v>#DIV/0!</v>
      </c>
      <c r="AL57" s="14" t="e">
        <f t="shared" si="11"/>
        <v>#DIV/0!</v>
      </c>
      <c r="AM57" s="58"/>
      <c r="AN57" s="33" t="e">
        <f t="shared" si="21"/>
        <v>#DIV/0!</v>
      </c>
      <c r="AQ57" s="9">
        <v>45852</v>
      </c>
      <c r="AR57" s="4">
        <f t="shared" si="22"/>
        <v>0</v>
      </c>
      <c r="AS57" s="4">
        <f t="shared" si="23"/>
        <v>567</v>
      </c>
      <c r="AT57" s="14">
        <f t="shared" si="12"/>
        <v>-0.69695350080171026</v>
      </c>
      <c r="AU57" s="4">
        <f t="shared" si="24"/>
        <v>0</v>
      </c>
      <c r="AV57" s="4">
        <f t="shared" si="37"/>
        <v>10469758</v>
      </c>
      <c r="AW57" s="14">
        <f t="shared" si="13"/>
        <v>-0.71932457691558294</v>
      </c>
      <c r="AX57" s="4">
        <f t="shared" si="25"/>
        <v>0</v>
      </c>
      <c r="AY57" s="4">
        <f t="shared" si="26"/>
        <v>789</v>
      </c>
      <c r="AZ57" s="14">
        <f t="shared" si="14"/>
        <v>-0.74037512339585387</v>
      </c>
      <c r="BA57" s="4" t="e">
        <f t="shared" si="27"/>
        <v>#DIV/0!</v>
      </c>
      <c r="BB57" s="14" t="e">
        <f t="shared" si="15"/>
        <v>#DIV/0!</v>
      </c>
    </row>
    <row r="58" spans="1:54" x14ac:dyDescent="0.3">
      <c r="A58" s="9">
        <v>45853</v>
      </c>
      <c r="B58" s="4"/>
      <c r="C58" s="4">
        <f t="shared" si="28"/>
        <v>257</v>
      </c>
      <c r="D58" s="14">
        <f t="shared" si="0"/>
        <v>-0.63955119214586253</v>
      </c>
      <c r="E58" s="4"/>
      <c r="F58" s="4">
        <f t="shared" si="29"/>
        <v>5554814</v>
      </c>
      <c r="G58" s="14">
        <f t="shared" si="1"/>
        <v>-0.68553125287128636</v>
      </c>
      <c r="H58" s="4"/>
      <c r="I58" s="4">
        <f t="shared" si="30"/>
        <v>383</v>
      </c>
      <c r="J58" s="14">
        <f t="shared" si="2"/>
        <v>-0.63173076923076921</v>
      </c>
      <c r="K58" s="58" t="e">
        <f t="shared" si="16"/>
        <v>#DIV/0!</v>
      </c>
      <c r="L58" s="14" t="e">
        <f t="shared" si="3"/>
        <v>#DIV/0!</v>
      </c>
      <c r="M58" s="4"/>
      <c r="N58" s="32" t="e">
        <f t="shared" si="17"/>
        <v>#DIV/0!</v>
      </c>
      <c r="O58" s="4"/>
      <c r="P58" s="4">
        <f t="shared" si="31"/>
        <v>143</v>
      </c>
      <c r="Q58" s="14">
        <f t="shared" si="4"/>
        <v>-0.720703125</v>
      </c>
      <c r="R58" s="4"/>
      <c r="S58" s="4">
        <f t="shared" si="32"/>
        <v>2318097</v>
      </c>
      <c r="T58" s="14">
        <f t="shared" si="5"/>
        <v>-0.71436554283616738</v>
      </c>
      <c r="U58" s="4"/>
      <c r="V58" s="4">
        <f t="shared" si="33"/>
        <v>191</v>
      </c>
      <c r="W58" s="14">
        <f t="shared" si="6"/>
        <v>-0.77423167848699759</v>
      </c>
      <c r="X58" s="58" t="e">
        <f t="shared" si="18"/>
        <v>#DIV/0!</v>
      </c>
      <c r="Y58" s="14" t="e">
        <f t="shared" si="7"/>
        <v>#DIV/0!</v>
      </c>
      <c r="Z58" s="4"/>
      <c r="AA58" s="33" t="e">
        <f t="shared" si="19"/>
        <v>#DIV/0!</v>
      </c>
      <c r="AB58" s="4"/>
      <c r="AC58" s="4">
        <f t="shared" si="34"/>
        <v>167</v>
      </c>
      <c r="AD58" s="14">
        <f t="shared" si="8"/>
        <v>-0.78780177890724268</v>
      </c>
      <c r="AE58" s="4"/>
      <c r="AF58" s="4">
        <f t="shared" si="35"/>
        <v>2596847</v>
      </c>
      <c r="AG58" s="14">
        <f t="shared" si="9"/>
        <v>-0.81373335847638828</v>
      </c>
      <c r="AH58" s="4"/>
      <c r="AI58" s="4">
        <f t="shared" si="36"/>
        <v>215</v>
      </c>
      <c r="AJ58" s="14">
        <f t="shared" si="10"/>
        <v>-0.84237536656891498</v>
      </c>
      <c r="AK58" s="58" t="e">
        <f t="shared" si="20"/>
        <v>#DIV/0!</v>
      </c>
      <c r="AL58" s="14" t="e">
        <f t="shared" si="11"/>
        <v>#DIV/0!</v>
      </c>
      <c r="AM58" s="4"/>
      <c r="AN58" s="33" t="e">
        <f t="shared" si="21"/>
        <v>#DIV/0!</v>
      </c>
      <c r="AQ58" s="9">
        <v>45853</v>
      </c>
      <c r="AR58" s="4">
        <f t="shared" si="22"/>
        <v>0</v>
      </c>
      <c r="AS58" s="4">
        <f t="shared" si="23"/>
        <v>567</v>
      </c>
      <c r="AT58" s="14">
        <f t="shared" si="12"/>
        <v>-0.71819085487077539</v>
      </c>
      <c r="AU58" s="4">
        <f t="shared" si="24"/>
        <v>0</v>
      </c>
      <c r="AV58" s="4">
        <f t="shared" si="37"/>
        <v>10469758</v>
      </c>
      <c r="AW58" s="14">
        <f t="shared" si="13"/>
        <v>-0.73641945370095652</v>
      </c>
      <c r="AX58" s="4">
        <f t="shared" si="25"/>
        <v>0</v>
      </c>
      <c r="AY58" s="4">
        <f t="shared" si="26"/>
        <v>789</v>
      </c>
      <c r="AZ58" s="14">
        <f t="shared" si="14"/>
        <v>-0.75723076923076926</v>
      </c>
      <c r="BA58" s="4" t="e">
        <f t="shared" si="27"/>
        <v>#DIV/0!</v>
      </c>
      <c r="BB58" s="14" t="e">
        <f t="shared" si="15"/>
        <v>#DIV/0!</v>
      </c>
    </row>
    <row r="59" spans="1:54" x14ac:dyDescent="0.3">
      <c r="A59" s="9">
        <v>45854</v>
      </c>
      <c r="B59" s="4"/>
      <c r="C59" s="4">
        <f t="shared" si="28"/>
        <v>257</v>
      </c>
      <c r="D59" s="69">
        <f t="shared" si="0"/>
        <v>-0.66005291005291</v>
      </c>
      <c r="E59" s="4"/>
      <c r="F59" s="4">
        <f t="shared" si="29"/>
        <v>5554814</v>
      </c>
      <c r="G59" s="69">
        <f t="shared" si="1"/>
        <v>-0.69837698578979523</v>
      </c>
      <c r="H59" s="4"/>
      <c r="I59" s="4">
        <f t="shared" si="30"/>
        <v>383</v>
      </c>
      <c r="J59" s="69">
        <f t="shared" si="2"/>
        <v>-0.6476540938362465</v>
      </c>
      <c r="K59" s="63" t="e">
        <f t="shared" si="16"/>
        <v>#DIV/0!</v>
      </c>
      <c r="L59" s="69" t="e">
        <f t="shared" si="3"/>
        <v>#DIV/0!</v>
      </c>
      <c r="M59" s="4"/>
      <c r="N59" s="61" t="e">
        <f t="shared" si="17"/>
        <v>#DIV/0!</v>
      </c>
      <c r="O59" s="4"/>
      <c r="P59" s="4">
        <f t="shared" si="31"/>
        <v>143</v>
      </c>
      <c r="Q59" s="69">
        <f t="shared" si="4"/>
        <v>-0.73469387755102034</v>
      </c>
      <c r="R59" s="4"/>
      <c r="S59" s="4">
        <f t="shared" si="32"/>
        <v>2318097</v>
      </c>
      <c r="T59" s="69">
        <f t="shared" si="5"/>
        <v>-0.72118559241733515</v>
      </c>
      <c r="U59" s="4"/>
      <c r="V59" s="4">
        <f t="shared" si="33"/>
        <v>191</v>
      </c>
      <c r="W59" s="69">
        <f t="shared" si="6"/>
        <v>-0.78221208665906494</v>
      </c>
      <c r="X59" s="63" t="e">
        <f t="shared" si="18"/>
        <v>#DIV/0!</v>
      </c>
      <c r="Y59" s="69" t="e">
        <f t="shared" si="7"/>
        <v>#DIV/0!</v>
      </c>
      <c r="Z59" s="4"/>
      <c r="AA59" s="62" t="e">
        <f t="shared" si="19"/>
        <v>#DIV/0!</v>
      </c>
      <c r="AB59" s="4"/>
      <c r="AC59" s="4">
        <f t="shared" si="34"/>
        <v>167</v>
      </c>
      <c r="AD59" s="69">
        <f t="shared" si="8"/>
        <v>-0.80047789725209084</v>
      </c>
      <c r="AE59" s="4"/>
      <c r="AF59" s="4">
        <f t="shared" si="35"/>
        <v>2596847</v>
      </c>
      <c r="AG59" s="69">
        <f t="shared" si="9"/>
        <v>-0.82511277927117499</v>
      </c>
      <c r="AH59" s="4"/>
      <c r="AI59" s="4">
        <f t="shared" si="36"/>
        <v>215</v>
      </c>
      <c r="AJ59" s="69">
        <f t="shared" si="10"/>
        <v>-0.85394021739130432</v>
      </c>
      <c r="AK59" s="63" t="e">
        <f t="shared" si="20"/>
        <v>#DIV/0!</v>
      </c>
      <c r="AL59" s="69" t="e">
        <f t="shared" si="11"/>
        <v>#DIV/0!</v>
      </c>
      <c r="AM59" s="4"/>
      <c r="AN59" s="62" t="e">
        <f t="shared" si="21"/>
        <v>#DIV/0!</v>
      </c>
      <c r="AQ59" s="9">
        <v>45854</v>
      </c>
      <c r="AR59" s="4">
        <f t="shared" si="22"/>
        <v>0</v>
      </c>
      <c r="AS59" s="4">
        <f t="shared" si="23"/>
        <v>567</v>
      </c>
      <c r="AT59" s="69">
        <f t="shared" si="12"/>
        <v>-0.73405253283302063</v>
      </c>
      <c r="AU59" s="4">
        <f t="shared" si="24"/>
        <v>0</v>
      </c>
      <c r="AV59" s="4">
        <f t="shared" si="37"/>
        <v>10469758</v>
      </c>
      <c r="AW59" s="69">
        <f t="shared" si="13"/>
        <v>-0.74819740529105516</v>
      </c>
      <c r="AX59" s="4">
        <f t="shared" si="25"/>
        <v>0</v>
      </c>
      <c r="AY59" s="4">
        <f t="shared" si="26"/>
        <v>789</v>
      </c>
      <c r="AZ59" s="69">
        <f t="shared" si="14"/>
        <v>-0.77037252619324792</v>
      </c>
      <c r="BA59" s="4" t="e">
        <f t="shared" si="27"/>
        <v>#DIV/0!</v>
      </c>
      <c r="BB59" s="69" t="e">
        <f t="shared" si="15"/>
        <v>#DIV/0!</v>
      </c>
    </row>
    <row r="60" spans="1:54" x14ac:dyDescent="0.3">
      <c r="A60" s="9">
        <v>45855</v>
      </c>
      <c r="B60" s="4"/>
      <c r="C60" s="4">
        <f t="shared" si="28"/>
        <v>257</v>
      </c>
      <c r="D60" s="69">
        <f t="shared" si="0"/>
        <v>-0.68271604938271602</v>
      </c>
      <c r="E60" s="4"/>
      <c r="F60" s="4">
        <f t="shared" si="29"/>
        <v>5554814</v>
      </c>
      <c r="G60" s="69">
        <f t="shared" si="1"/>
        <v>-0.71578476322005824</v>
      </c>
      <c r="H60" s="4"/>
      <c r="I60" s="4">
        <f t="shared" si="30"/>
        <v>383</v>
      </c>
      <c r="J60" s="69">
        <f t="shared" si="2"/>
        <v>-0.66982758620689653</v>
      </c>
      <c r="K60" s="63" t="e">
        <f t="shared" si="16"/>
        <v>#DIV/0!</v>
      </c>
      <c r="L60" s="69" t="e">
        <f t="shared" si="3"/>
        <v>#DIV/0!</v>
      </c>
      <c r="M60" s="4"/>
      <c r="N60" s="61" t="e">
        <f t="shared" si="17"/>
        <v>#DIV/0!</v>
      </c>
      <c r="O60" s="4"/>
      <c r="P60" s="4">
        <f t="shared" si="31"/>
        <v>143</v>
      </c>
      <c r="Q60" s="69">
        <f t="shared" si="4"/>
        <v>-0.75762711864406773</v>
      </c>
      <c r="R60" s="4"/>
      <c r="S60" s="4">
        <f t="shared" si="32"/>
        <v>2318097</v>
      </c>
      <c r="T60" s="69">
        <f t="shared" si="5"/>
        <v>-0.73967202068611182</v>
      </c>
      <c r="U60" s="4"/>
      <c r="V60" s="4">
        <f t="shared" si="33"/>
        <v>191</v>
      </c>
      <c r="W60" s="69">
        <f t="shared" si="6"/>
        <v>-0.79831045406546997</v>
      </c>
      <c r="X60" s="63" t="e">
        <f t="shared" si="18"/>
        <v>#DIV/0!</v>
      </c>
      <c r="Y60" s="69" t="e">
        <f t="shared" si="7"/>
        <v>#DIV/0!</v>
      </c>
      <c r="Z60" s="4"/>
      <c r="AA60" s="62" t="e">
        <f t="shared" si="19"/>
        <v>#DIV/0!</v>
      </c>
      <c r="AB60" s="4"/>
      <c r="AC60" s="4">
        <f t="shared" si="34"/>
        <v>167</v>
      </c>
      <c r="AD60" s="69">
        <f t="shared" si="8"/>
        <v>-0.81193693693693691</v>
      </c>
      <c r="AE60" s="4"/>
      <c r="AF60" s="4">
        <f t="shared" si="35"/>
        <v>2596847</v>
      </c>
      <c r="AG60" s="69">
        <f t="shared" si="9"/>
        <v>-0.83503464540078465</v>
      </c>
      <c r="AH60" s="4"/>
      <c r="AI60" s="4">
        <f t="shared" si="36"/>
        <v>215</v>
      </c>
      <c r="AJ60" s="69">
        <f t="shared" si="10"/>
        <v>-0.86305732484076436</v>
      </c>
      <c r="AK60" s="63" t="e">
        <f t="shared" si="20"/>
        <v>#DIV/0!</v>
      </c>
      <c r="AL60" s="69" t="e">
        <f t="shared" si="11"/>
        <v>#DIV/0!</v>
      </c>
      <c r="AM60" s="4"/>
      <c r="AN60" s="62" t="e">
        <f t="shared" si="21"/>
        <v>#DIV/0!</v>
      </c>
      <c r="AQ60" s="9">
        <v>45855</v>
      </c>
      <c r="AR60" s="4">
        <f t="shared" si="22"/>
        <v>0</v>
      </c>
      <c r="AS60" s="4">
        <f t="shared" si="23"/>
        <v>567</v>
      </c>
      <c r="AT60" s="69">
        <f t="shared" si="12"/>
        <v>-0.75218531468531469</v>
      </c>
      <c r="AU60" s="4">
        <f t="shared" si="24"/>
        <v>0</v>
      </c>
      <c r="AV60" s="4">
        <f t="shared" si="37"/>
        <v>10469758</v>
      </c>
      <c r="AW60" s="69">
        <f t="shared" si="13"/>
        <v>-0.76307773793705724</v>
      </c>
      <c r="AX60" s="4">
        <f t="shared" si="25"/>
        <v>0</v>
      </c>
      <c r="AY60" s="4">
        <f t="shared" si="26"/>
        <v>789</v>
      </c>
      <c r="AZ60" s="69">
        <f t="shared" si="14"/>
        <v>-0.78542289910252927</v>
      </c>
      <c r="BA60" s="4" t="e">
        <f t="shared" si="27"/>
        <v>#DIV/0!</v>
      </c>
      <c r="BB60" s="69" t="e">
        <f t="shared" si="15"/>
        <v>#DIV/0!</v>
      </c>
    </row>
    <row r="61" spans="1:54" x14ac:dyDescent="0.3">
      <c r="A61" s="9">
        <v>45856</v>
      </c>
      <c r="B61" s="4"/>
      <c r="C61" s="4">
        <f t="shared" si="28"/>
        <v>257</v>
      </c>
      <c r="D61" s="69">
        <f t="shared" si="0"/>
        <v>-0.70594965675057209</v>
      </c>
      <c r="E61" s="4"/>
      <c r="F61" s="4">
        <f t="shared" si="29"/>
        <v>5554814</v>
      </c>
      <c r="G61" s="69">
        <f t="shared" si="1"/>
        <v>-0.72984895059703192</v>
      </c>
      <c r="H61" s="4"/>
      <c r="I61" s="4">
        <f t="shared" si="30"/>
        <v>383</v>
      </c>
      <c r="J61" s="69">
        <f t="shared" si="2"/>
        <v>-0.69187449718423166</v>
      </c>
      <c r="K61" s="63" t="e">
        <f t="shared" si="16"/>
        <v>#DIV/0!</v>
      </c>
      <c r="L61" s="69" t="e">
        <f t="shared" si="3"/>
        <v>#DIV/0!</v>
      </c>
      <c r="M61" s="4"/>
      <c r="N61" s="61" t="e">
        <f t="shared" si="17"/>
        <v>#DIV/0!</v>
      </c>
      <c r="O61" s="4"/>
      <c r="P61" s="4">
        <f t="shared" si="31"/>
        <v>143</v>
      </c>
      <c r="Q61" s="69">
        <f t="shared" si="4"/>
        <v>-0.77083333333333337</v>
      </c>
      <c r="R61" s="4"/>
      <c r="S61" s="4">
        <f t="shared" si="32"/>
        <v>2318097</v>
      </c>
      <c r="T61" s="69">
        <f t="shared" si="5"/>
        <v>-0.75212078633663115</v>
      </c>
      <c r="U61" s="4"/>
      <c r="V61" s="4">
        <f t="shared" si="33"/>
        <v>191</v>
      </c>
      <c r="W61" s="69">
        <f t="shared" si="6"/>
        <v>-0.80707070707070705</v>
      </c>
      <c r="X61" s="63" t="e">
        <f t="shared" si="18"/>
        <v>#DIV/0!</v>
      </c>
      <c r="Y61" s="69" t="e">
        <f t="shared" si="7"/>
        <v>#DIV/0!</v>
      </c>
      <c r="Z61" s="4"/>
      <c r="AA61" s="62" t="e">
        <f t="shared" si="19"/>
        <v>#DIV/0!</v>
      </c>
      <c r="AB61" s="4"/>
      <c r="AC61" s="4">
        <f t="shared" si="34"/>
        <v>167</v>
      </c>
      <c r="AD61" s="69">
        <f t="shared" si="8"/>
        <v>-0.82439537329127233</v>
      </c>
      <c r="AE61" s="4"/>
      <c r="AF61" s="4">
        <f t="shared" si="35"/>
        <v>2596847</v>
      </c>
      <c r="AG61" s="69">
        <f t="shared" si="9"/>
        <v>-0.8476930441649333</v>
      </c>
      <c r="AH61" s="4"/>
      <c r="AI61" s="4">
        <f t="shared" si="36"/>
        <v>215</v>
      </c>
      <c r="AJ61" s="69">
        <f t="shared" si="10"/>
        <v>-0.87521764364480559</v>
      </c>
      <c r="AK61" s="63" t="e">
        <f t="shared" si="20"/>
        <v>#DIV/0!</v>
      </c>
      <c r="AL61" s="69" t="e">
        <f t="shared" si="11"/>
        <v>#DIV/0!</v>
      </c>
      <c r="AM61" s="4"/>
      <c r="AN61" s="62" t="e">
        <f t="shared" si="21"/>
        <v>#DIV/0!</v>
      </c>
      <c r="AQ61" s="9">
        <v>45856</v>
      </c>
      <c r="AR61" s="4">
        <f t="shared" si="22"/>
        <v>0</v>
      </c>
      <c r="AS61" s="4">
        <f t="shared" si="23"/>
        <v>567</v>
      </c>
      <c r="AT61" s="69">
        <f t="shared" si="12"/>
        <v>-0.76847692935892198</v>
      </c>
      <c r="AU61" s="4">
        <f t="shared" si="24"/>
        <v>0</v>
      </c>
      <c r="AV61" s="4">
        <f t="shared" si="37"/>
        <v>10469758</v>
      </c>
      <c r="AW61" s="69">
        <f t="shared" si="13"/>
        <v>-0.77706696386080398</v>
      </c>
      <c r="AX61" s="4">
        <f t="shared" si="25"/>
        <v>0</v>
      </c>
      <c r="AY61" s="4">
        <f t="shared" si="26"/>
        <v>789</v>
      </c>
      <c r="AZ61" s="69">
        <f t="shared" si="14"/>
        <v>-0.80055611729019205</v>
      </c>
      <c r="BA61" s="4" t="e">
        <f t="shared" si="27"/>
        <v>#DIV/0!</v>
      </c>
      <c r="BB61" s="69" t="e">
        <f t="shared" si="15"/>
        <v>#DIV/0!</v>
      </c>
    </row>
    <row r="62" spans="1:54" x14ac:dyDescent="0.3">
      <c r="A62" s="9">
        <v>45857</v>
      </c>
      <c r="B62" s="4"/>
      <c r="C62" s="4">
        <f t="shared" si="28"/>
        <v>257</v>
      </c>
      <c r="D62" s="69">
        <f t="shared" si="0"/>
        <v>-0.72395273899033297</v>
      </c>
      <c r="E62" s="4"/>
      <c r="F62" s="4">
        <f t="shared" si="29"/>
        <v>5554814</v>
      </c>
      <c r="G62" s="69">
        <f t="shared" si="1"/>
        <v>-0.73965660423324575</v>
      </c>
      <c r="H62" s="4"/>
      <c r="I62" s="4">
        <f t="shared" si="30"/>
        <v>383</v>
      </c>
      <c r="J62" s="69">
        <f t="shared" si="2"/>
        <v>-0.70763358778625962</v>
      </c>
      <c r="K62" s="63" t="e">
        <f t="shared" si="16"/>
        <v>#DIV/0!</v>
      </c>
      <c r="L62" s="69" t="e">
        <f t="shared" si="3"/>
        <v>#DIV/0!</v>
      </c>
      <c r="M62" s="63"/>
      <c r="N62" s="61" t="e">
        <f t="shared" si="17"/>
        <v>#DIV/0!</v>
      </c>
      <c r="O62" s="4"/>
      <c r="P62" s="4">
        <f t="shared" si="31"/>
        <v>143</v>
      </c>
      <c r="Q62" s="69">
        <f t="shared" si="4"/>
        <v>-0.78431372549019607</v>
      </c>
      <c r="R62" s="4"/>
      <c r="S62" s="4">
        <f t="shared" si="32"/>
        <v>2318097</v>
      </c>
      <c r="T62" s="69">
        <f t="shared" si="5"/>
        <v>-0.76152244367746635</v>
      </c>
      <c r="U62" s="4"/>
      <c r="V62" s="4">
        <f t="shared" si="33"/>
        <v>191</v>
      </c>
      <c r="W62" s="69">
        <f t="shared" si="6"/>
        <v>-0.81510164569215871</v>
      </c>
      <c r="X62" s="63" t="e">
        <f t="shared" si="18"/>
        <v>#DIV/0!</v>
      </c>
      <c r="Y62" s="69" t="e">
        <f t="shared" si="7"/>
        <v>#DIV/0!</v>
      </c>
      <c r="Z62" s="4"/>
      <c r="AA62" s="62" t="e">
        <f t="shared" si="19"/>
        <v>#DIV/0!</v>
      </c>
      <c r="AB62" s="4"/>
      <c r="AC62" s="4">
        <f t="shared" si="34"/>
        <v>167</v>
      </c>
      <c r="AD62" s="69">
        <f t="shared" si="8"/>
        <v>-0.83011190233977616</v>
      </c>
      <c r="AE62" s="4"/>
      <c r="AF62" s="4">
        <f t="shared" si="35"/>
        <v>2596847</v>
      </c>
      <c r="AG62" s="69">
        <f t="shared" si="9"/>
        <v>-0.8539717223787715</v>
      </c>
      <c r="AH62" s="4"/>
      <c r="AI62" s="4">
        <f t="shared" si="36"/>
        <v>215</v>
      </c>
      <c r="AJ62" s="69">
        <f t="shared" si="10"/>
        <v>-0.87948430493273544</v>
      </c>
      <c r="AK62" s="63" t="e">
        <f t="shared" si="20"/>
        <v>#DIV/0!</v>
      </c>
      <c r="AL62" s="69" t="e">
        <f t="shared" si="11"/>
        <v>#DIV/0!</v>
      </c>
      <c r="AM62" s="4"/>
      <c r="AN62" s="62" t="e">
        <f t="shared" si="21"/>
        <v>#DIV/0!</v>
      </c>
      <c r="AQ62" s="9">
        <v>45857</v>
      </c>
      <c r="AR62" s="4">
        <f t="shared" si="22"/>
        <v>0</v>
      </c>
      <c r="AS62" s="4">
        <f t="shared" si="23"/>
        <v>567</v>
      </c>
      <c r="AT62" s="69">
        <f t="shared" si="12"/>
        <v>-0.77997671711292194</v>
      </c>
      <c r="AU62" s="4">
        <f t="shared" si="24"/>
        <v>0</v>
      </c>
      <c r="AV62" s="4">
        <f t="shared" si="37"/>
        <v>10469758</v>
      </c>
      <c r="AW62" s="69">
        <f t="shared" si="13"/>
        <v>-0.78563178465746164</v>
      </c>
      <c r="AX62" s="4">
        <f t="shared" si="25"/>
        <v>0</v>
      </c>
      <c r="AY62" s="4">
        <f t="shared" si="26"/>
        <v>789</v>
      </c>
      <c r="AZ62" s="69">
        <f t="shared" si="14"/>
        <v>-0.80881996607705353</v>
      </c>
      <c r="BA62" s="4" t="e">
        <f t="shared" si="27"/>
        <v>#DIV/0!</v>
      </c>
      <c r="BB62" s="69" t="e">
        <f t="shared" si="15"/>
        <v>#DIV/0!</v>
      </c>
    </row>
    <row r="63" spans="1:54" x14ac:dyDescent="0.3">
      <c r="A63" s="9">
        <v>45858</v>
      </c>
      <c r="B63" s="4"/>
      <c r="C63" s="4">
        <f t="shared" si="28"/>
        <v>257</v>
      </c>
      <c r="D63" s="69">
        <f t="shared" si="0"/>
        <v>-0.72832980972515848</v>
      </c>
      <c r="E63" s="4"/>
      <c r="F63" s="4">
        <f t="shared" si="29"/>
        <v>5554814</v>
      </c>
      <c r="G63" s="69">
        <f t="shared" si="1"/>
        <v>-0.7441396695039787</v>
      </c>
      <c r="H63" s="4"/>
      <c r="I63" s="4">
        <f t="shared" si="30"/>
        <v>383</v>
      </c>
      <c r="J63" s="69">
        <f t="shared" si="2"/>
        <v>-0.71137905048982675</v>
      </c>
      <c r="K63" s="63" t="e">
        <f t="shared" si="16"/>
        <v>#DIV/0!</v>
      </c>
      <c r="L63" s="69" t="e">
        <f t="shared" si="3"/>
        <v>#DIV/0!</v>
      </c>
      <c r="M63" s="4"/>
      <c r="N63" s="61" t="e">
        <f t="shared" si="17"/>
        <v>#DIV/0!</v>
      </c>
      <c r="O63" s="4"/>
      <c r="P63" s="4">
        <f t="shared" si="31"/>
        <v>143</v>
      </c>
      <c r="Q63" s="69">
        <f t="shared" si="4"/>
        <v>-0.78908554572271383</v>
      </c>
      <c r="R63" s="4"/>
      <c r="S63" s="4">
        <f t="shared" si="32"/>
        <v>2318097</v>
      </c>
      <c r="T63" s="69">
        <f t="shared" si="5"/>
        <v>-0.76928637429300872</v>
      </c>
      <c r="U63" s="4"/>
      <c r="V63" s="4">
        <f t="shared" si="33"/>
        <v>191</v>
      </c>
      <c r="W63" s="69">
        <f t="shared" si="6"/>
        <v>-0.81929990539262065</v>
      </c>
      <c r="X63" s="63" t="e">
        <f t="shared" si="18"/>
        <v>#DIV/0!</v>
      </c>
      <c r="Y63" s="69" t="e">
        <f t="shared" si="7"/>
        <v>#DIV/0!</v>
      </c>
      <c r="Z63" s="4"/>
      <c r="AA63" s="62" t="e">
        <f t="shared" si="19"/>
        <v>#DIV/0!</v>
      </c>
      <c r="AB63" s="4"/>
      <c r="AC63" s="4">
        <f t="shared" si="34"/>
        <v>167</v>
      </c>
      <c r="AD63" s="69">
        <f t="shared" si="8"/>
        <v>-0.83465346534653462</v>
      </c>
      <c r="AE63" s="4"/>
      <c r="AF63" s="4">
        <f t="shared" si="35"/>
        <v>2596847</v>
      </c>
      <c r="AG63" s="69">
        <f t="shared" si="9"/>
        <v>-0.8579795994843431</v>
      </c>
      <c r="AH63" s="4"/>
      <c r="AI63" s="4">
        <f t="shared" si="36"/>
        <v>215</v>
      </c>
      <c r="AJ63" s="69">
        <f t="shared" si="10"/>
        <v>-0.88327904451682948</v>
      </c>
      <c r="AK63" s="63" t="e">
        <f t="shared" si="20"/>
        <v>#DIV/0!</v>
      </c>
      <c r="AL63" s="69" t="e">
        <f t="shared" si="11"/>
        <v>#DIV/0!</v>
      </c>
      <c r="AM63" s="4"/>
      <c r="AN63" s="62" t="e">
        <f t="shared" si="21"/>
        <v>#DIV/0!</v>
      </c>
      <c r="AQ63" s="9">
        <v>45858</v>
      </c>
      <c r="AR63" s="4">
        <f t="shared" si="22"/>
        <v>0</v>
      </c>
      <c r="AS63" s="4">
        <f t="shared" si="23"/>
        <v>567</v>
      </c>
      <c r="AT63" s="69">
        <f t="shared" si="12"/>
        <v>-0.78473804100227795</v>
      </c>
      <c r="AU63" s="4">
        <f t="shared" si="24"/>
        <v>0</v>
      </c>
      <c r="AV63" s="4">
        <f t="shared" si="37"/>
        <v>10469758</v>
      </c>
      <c r="AW63" s="69">
        <f t="shared" si="13"/>
        <v>-0.7907842341505853</v>
      </c>
      <c r="AX63" s="4">
        <f t="shared" si="25"/>
        <v>0</v>
      </c>
      <c r="AY63" s="4">
        <f t="shared" si="26"/>
        <v>789</v>
      </c>
      <c r="AZ63" s="69">
        <f t="shared" si="14"/>
        <v>-0.81329862754377658</v>
      </c>
      <c r="BA63" s="4" t="e">
        <f t="shared" si="27"/>
        <v>#DIV/0!</v>
      </c>
      <c r="BB63" s="69" t="e">
        <f t="shared" si="15"/>
        <v>#DIV/0!</v>
      </c>
    </row>
    <row r="64" spans="1:54" x14ac:dyDescent="0.3">
      <c r="A64" s="9">
        <v>45859</v>
      </c>
      <c r="B64" s="4"/>
      <c r="C64" s="4">
        <f t="shared" si="28"/>
        <v>257</v>
      </c>
      <c r="D64" s="14">
        <f t="shared" si="0"/>
        <v>-0.73882113821138207</v>
      </c>
      <c r="E64" s="4"/>
      <c r="F64" s="4">
        <f t="shared" si="29"/>
        <v>5554814</v>
      </c>
      <c r="G64" s="14">
        <f t="shared" si="1"/>
        <v>-0.75052343552633793</v>
      </c>
      <c r="H64" s="4"/>
      <c r="I64" s="4">
        <f t="shared" si="30"/>
        <v>383</v>
      </c>
      <c r="J64" s="14">
        <f t="shared" si="2"/>
        <v>-0.72002923976608191</v>
      </c>
      <c r="K64" s="58" t="e">
        <f t="shared" si="16"/>
        <v>#DIV/0!</v>
      </c>
      <c r="L64" s="14" t="e">
        <f t="shared" si="3"/>
        <v>#DIV/0!</v>
      </c>
      <c r="M64" s="4"/>
      <c r="N64" s="32" t="e">
        <f t="shared" si="17"/>
        <v>#DIV/0!</v>
      </c>
      <c r="O64" s="4"/>
      <c r="P64" s="4">
        <f t="shared" si="31"/>
        <v>143</v>
      </c>
      <c r="Q64" s="14">
        <f t="shared" si="4"/>
        <v>-0.79802259887005644</v>
      </c>
      <c r="R64" s="4"/>
      <c r="S64" s="4">
        <f t="shared" si="32"/>
        <v>2318097</v>
      </c>
      <c r="T64" s="14">
        <f t="shared" si="5"/>
        <v>-0.77787688896158536</v>
      </c>
      <c r="U64" s="4"/>
      <c r="V64" s="4">
        <f t="shared" si="33"/>
        <v>191</v>
      </c>
      <c r="W64" s="14">
        <f t="shared" si="6"/>
        <v>-0.82509157509157505</v>
      </c>
      <c r="X64" s="58" t="e">
        <f t="shared" si="18"/>
        <v>#DIV/0!</v>
      </c>
      <c r="Y64" s="14" t="e">
        <f t="shared" si="7"/>
        <v>#DIV/0!</v>
      </c>
      <c r="Z64" s="4"/>
      <c r="AA64" s="33" t="e">
        <f t="shared" si="19"/>
        <v>#DIV/0!</v>
      </c>
      <c r="AB64" s="4"/>
      <c r="AC64" s="4">
        <f t="shared" si="34"/>
        <v>167</v>
      </c>
      <c r="AD64" s="14">
        <f t="shared" si="8"/>
        <v>-0.84003831417624519</v>
      </c>
      <c r="AE64" s="4"/>
      <c r="AF64" s="4">
        <f t="shared" si="35"/>
        <v>2596847</v>
      </c>
      <c r="AG64" s="14">
        <f t="shared" si="9"/>
        <v>-0.86172120543188124</v>
      </c>
      <c r="AH64" s="4"/>
      <c r="AI64" s="4">
        <f t="shared" si="36"/>
        <v>215</v>
      </c>
      <c r="AJ64" s="14">
        <f t="shared" si="10"/>
        <v>-0.8869016307206733</v>
      </c>
      <c r="AK64" s="58" t="e">
        <f t="shared" si="20"/>
        <v>#DIV/0!</v>
      </c>
      <c r="AL64" s="14" t="e">
        <f t="shared" si="11"/>
        <v>#DIV/0!</v>
      </c>
      <c r="AM64" s="4"/>
      <c r="AN64" s="33" t="e">
        <f t="shared" si="21"/>
        <v>#DIV/0!</v>
      </c>
      <c r="AQ64" s="9">
        <v>45859</v>
      </c>
      <c r="AR64" s="4">
        <f t="shared" si="22"/>
        <v>0</v>
      </c>
      <c r="AS64" s="4">
        <f t="shared" si="23"/>
        <v>567</v>
      </c>
      <c r="AT64" s="14">
        <f t="shared" si="12"/>
        <v>-0.79276315789473684</v>
      </c>
      <c r="AU64" s="4">
        <f t="shared" si="24"/>
        <v>0</v>
      </c>
      <c r="AV64" s="4">
        <f t="shared" si="37"/>
        <v>10469758</v>
      </c>
      <c r="AW64" s="14">
        <f t="shared" si="13"/>
        <v>-0.79663169233653597</v>
      </c>
      <c r="AX64" s="4">
        <f t="shared" si="25"/>
        <v>0</v>
      </c>
      <c r="AY64" s="4">
        <f t="shared" si="26"/>
        <v>789</v>
      </c>
      <c r="AZ64" s="14">
        <f t="shared" si="14"/>
        <v>-0.81907819307498286</v>
      </c>
      <c r="BA64" s="4" t="e">
        <f t="shared" si="27"/>
        <v>#DIV/0!</v>
      </c>
      <c r="BB64" s="14" t="e">
        <f t="shared" si="15"/>
        <v>#DIV/0!</v>
      </c>
    </row>
    <row r="65" spans="1:54" x14ac:dyDescent="0.3">
      <c r="A65" s="9">
        <v>45860</v>
      </c>
      <c r="B65" s="4"/>
      <c r="C65" s="4">
        <f t="shared" si="28"/>
        <v>257</v>
      </c>
      <c r="D65" s="14">
        <f t="shared" si="0"/>
        <v>-0.75121006776379473</v>
      </c>
      <c r="E65" s="4"/>
      <c r="F65" s="4">
        <f t="shared" si="29"/>
        <v>5554814</v>
      </c>
      <c r="G65" s="14">
        <f t="shared" si="1"/>
        <v>-0.76374272298967882</v>
      </c>
      <c r="H65" s="4"/>
      <c r="I65" s="4">
        <f t="shared" si="30"/>
        <v>383</v>
      </c>
      <c r="J65" s="14">
        <f t="shared" si="2"/>
        <v>-0.73838797814207657</v>
      </c>
      <c r="K65" s="58" t="e">
        <f t="shared" si="16"/>
        <v>#DIV/0!</v>
      </c>
      <c r="L65" s="14" t="e">
        <f t="shared" si="3"/>
        <v>#DIV/0!</v>
      </c>
      <c r="M65" s="4"/>
      <c r="N65" s="32" t="e">
        <f t="shared" si="17"/>
        <v>#DIV/0!</v>
      </c>
      <c r="O65" s="4"/>
      <c r="P65" s="4">
        <f t="shared" si="31"/>
        <v>143</v>
      </c>
      <c r="Q65" s="14">
        <f t="shared" si="4"/>
        <v>-0.81109643328929981</v>
      </c>
      <c r="R65" s="4"/>
      <c r="S65" s="4">
        <f t="shared" si="32"/>
        <v>2318097</v>
      </c>
      <c r="T65" s="14">
        <f t="shared" si="5"/>
        <v>-0.79372784480155856</v>
      </c>
      <c r="U65" s="4"/>
      <c r="V65" s="4">
        <f t="shared" si="33"/>
        <v>191</v>
      </c>
      <c r="W65" s="14">
        <f t="shared" si="6"/>
        <v>-0.83647260273972601</v>
      </c>
      <c r="X65" s="58" t="e">
        <f t="shared" si="18"/>
        <v>#DIV/0!</v>
      </c>
      <c r="Y65" s="14" t="e">
        <f t="shared" si="7"/>
        <v>#DIV/0!</v>
      </c>
      <c r="Z65" s="4"/>
      <c r="AA65" s="33" t="e">
        <f t="shared" si="19"/>
        <v>#DIV/0!</v>
      </c>
      <c r="AB65" s="4"/>
      <c r="AC65" s="4">
        <f t="shared" si="34"/>
        <v>167</v>
      </c>
      <c r="AD65" s="14">
        <f t="shared" si="8"/>
        <v>-0.84831970935513168</v>
      </c>
      <c r="AE65" s="4"/>
      <c r="AF65" s="4">
        <f t="shared" si="35"/>
        <v>2596847</v>
      </c>
      <c r="AG65" s="14">
        <f t="shared" si="9"/>
        <v>-0.86808114833566463</v>
      </c>
      <c r="AH65" s="4"/>
      <c r="AI65" s="4">
        <f t="shared" si="36"/>
        <v>215</v>
      </c>
      <c r="AJ65" s="14">
        <f t="shared" si="10"/>
        <v>-0.89179667840966281</v>
      </c>
      <c r="AK65" s="58" t="e">
        <f t="shared" si="20"/>
        <v>#DIV/0!</v>
      </c>
      <c r="AL65" s="14" t="e">
        <f t="shared" si="11"/>
        <v>#DIV/0!</v>
      </c>
      <c r="AM65" s="4"/>
      <c r="AN65" s="33" t="e">
        <f t="shared" si="21"/>
        <v>#DIV/0!</v>
      </c>
      <c r="AQ65" s="9">
        <v>45860</v>
      </c>
      <c r="AR65" s="4">
        <f t="shared" si="22"/>
        <v>0</v>
      </c>
      <c r="AS65" s="4">
        <f t="shared" si="23"/>
        <v>567</v>
      </c>
      <c r="AT65" s="14">
        <f t="shared" si="12"/>
        <v>-0.80387409200968518</v>
      </c>
      <c r="AU65" s="4">
        <f t="shared" si="24"/>
        <v>0</v>
      </c>
      <c r="AV65" s="4">
        <f t="shared" si="37"/>
        <v>10469758</v>
      </c>
      <c r="AW65" s="14">
        <f t="shared" si="13"/>
        <v>-0.80766478860861302</v>
      </c>
      <c r="AX65" s="4">
        <f t="shared" si="25"/>
        <v>0</v>
      </c>
      <c r="AY65" s="4">
        <f t="shared" si="26"/>
        <v>789</v>
      </c>
      <c r="AZ65" s="14">
        <f t="shared" si="14"/>
        <v>-0.82918380601861874</v>
      </c>
      <c r="BA65" s="4" t="e">
        <f t="shared" si="27"/>
        <v>#DIV/0!</v>
      </c>
      <c r="BB65" s="14" t="e">
        <f t="shared" si="15"/>
        <v>#DIV/0!</v>
      </c>
    </row>
    <row r="66" spans="1:54" x14ac:dyDescent="0.3">
      <c r="A66" s="9">
        <v>45861</v>
      </c>
      <c r="B66" s="4"/>
      <c r="C66" s="4">
        <f t="shared" si="28"/>
        <v>257</v>
      </c>
      <c r="D66" s="14">
        <f t="shared" si="0"/>
        <v>-0.76159554730983303</v>
      </c>
      <c r="E66" s="58"/>
      <c r="F66" s="4">
        <f t="shared" si="29"/>
        <v>5554814</v>
      </c>
      <c r="G66" s="14">
        <f t="shared" si="1"/>
        <v>-0.77261820544688309</v>
      </c>
      <c r="H66" s="4"/>
      <c r="I66" s="4">
        <f t="shared" si="30"/>
        <v>383</v>
      </c>
      <c r="J66" s="14">
        <f t="shared" si="2"/>
        <v>-0.74934554973821987</v>
      </c>
      <c r="K66" s="58" t="e">
        <f t="shared" si="16"/>
        <v>#DIV/0!</v>
      </c>
      <c r="L66" s="14" t="e">
        <f t="shared" si="3"/>
        <v>#DIV/0!</v>
      </c>
      <c r="M66" s="58"/>
      <c r="N66" s="32" t="e">
        <f t="shared" si="17"/>
        <v>#DIV/0!</v>
      </c>
      <c r="O66" s="4"/>
      <c r="P66" s="4">
        <f t="shared" si="31"/>
        <v>143</v>
      </c>
      <c r="Q66" s="14">
        <f t="shared" si="4"/>
        <v>-0.82012578616352205</v>
      </c>
      <c r="R66" s="58"/>
      <c r="S66" s="4">
        <f t="shared" si="32"/>
        <v>2318097</v>
      </c>
      <c r="T66" s="14">
        <f t="shared" si="5"/>
        <v>-0.80362700485007443</v>
      </c>
      <c r="U66" s="4"/>
      <c r="V66" s="4">
        <f t="shared" si="33"/>
        <v>191</v>
      </c>
      <c r="W66" s="14">
        <f t="shared" si="6"/>
        <v>-0.84305669679539852</v>
      </c>
      <c r="X66" s="58" t="e">
        <f t="shared" si="18"/>
        <v>#DIV/0!</v>
      </c>
      <c r="Y66" s="14" t="e">
        <f t="shared" si="7"/>
        <v>#DIV/0!</v>
      </c>
      <c r="Z66" s="58"/>
      <c r="AA66" s="33" t="e">
        <f t="shared" si="19"/>
        <v>#DIV/0!</v>
      </c>
      <c r="AB66" s="4"/>
      <c r="AC66" s="4">
        <f t="shared" si="34"/>
        <v>167</v>
      </c>
      <c r="AD66" s="14">
        <f t="shared" si="8"/>
        <v>-0.85427574171029663</v>
      </c>
      <c r="AE66" s="58"/>
      <c r="AF66" s="4">
        <f t="shared" si="35"/>
        <v>2596847</v>
      </c>
      <c r="AG66" s="14">
        <f t="shared" si="9"/>
        <v>-0.8733708457936139</v>
      </c>
      <c r="AH66" s="4"/>
      <c r="AI66" s="4">
        <f t="shared" si="36"/>
        <v>215</v>
      </c>
      <c r="AJ66" s="14">
        <f t="shared" si="10"/>
        <v>-0.89613526570048307</v>
      </c>
      <c r="AK66" s="58" t="e">
        <f t="shared" si="20"/>
        <v>#DIV/0!</v>
      </c>
      <c r="AL66" s="14" t="e">
        <f t="shared" si="11"/>
        <v>#DIV/0!</v>
      </c>
      <c r="AM66" s="58"/>
      <c r="AN66" s="33" t="e">
        <f t="shared" si="21"/>
        <v>#DIV/0!</v>
      </c>
      <c r="AQ66" s="9">
        <v>45861</v>
      </c>
      <c r="AR66" s="4">
        <f t="shared" si="22"/>
        <v>0</v>
      </c>
      <c r="AS66" s="4">
        <f t="shared" si="23"/>
        <v>567</v>
      </c>
      <c r="AT66" s="14">
        <f t="shared" si="12"/>
        <v>-0.81218946671083136</v>
      </c>
      <c r="AU66" s="4">
        <f t="shared" si="24"/>
        <v>0</v>
      </c>
      <c r="AV66" s="4">
        <f t="shared" si="37"/>
        <v>10469758</v>
      </c>
      <c r="AW66" s="14">
        <f t="shared" si="13"/>
        <v>-0.81548328740458753</v>
      </c>
      <c r="AX66" s="4">
        <f t="shared" si="25"/>
        <v>0</v>
      </c>
      <c r="AY66" s="4">
        <f t="shared" si="26"/>
        <v>789</v>
      </c>
      <c r="AZ66" s="14">
        <f t="shared" si="14"/>
        <v>-0.8361370716510903</v>
      </c>
      <c r="BA66" s="4" t="e">
        <f t="shared" si="27"/>
        <v>#DIV/0!</v>
      </c>
      <c r="BB66" s="14" t="e">
        <f t="shared" si="15"/>
        <v>#DIV/0!</v>
      </c>
    </row>
    <row r="67" spans="1:54" x14ac:dyDescent="0.3">
      <c r="A67" s="9">
        <v>45862</v>
      </c>
      <c r="B67" s="4"/>
      <c r="C67" s="4">
        <f t="shared" si="28"/>
        <v>257</v>
      </c>
      <c r="D67" s="14">
        <f t="shared" si="0"/>
        <v>-0.77094474153297687</v>
      </c>
      <c r="E67" s="58"/>
      <c r="F67" s="4">
        <f t="shared" si="29"/>
        <v>5554814</v>
      </c>
      <c r="G67" s="14">
        <f t="shared" si="1"/>
        <v>-0.77864339763595991</v>
      </c>
      <c r="H67" s="4"/>
      <c r="I67" s="4">
        <f t="shared" si="30"/>
        <v>383</v>
      </c>
      <c r="J67" s="14">
        <f t="shared" si="2"/>
        <v>-0.76032540675844806</v>
      </c>
      <c r="K67" s="58" t="e">
        <f t="shared" si="16"/>
        <v>#DIV/0!</v>
      </c>
      <c r="L67" s="14" t="e">
        <f t="shared" si="3"/>
        <v>#DIV/0!</v>
      </c>
      <c r="M67" s="58"/>
      <c r="N67" s="32" t="e">
        <f t="shared" si="17"/>
        <v>#DIV/0!</v>
      </c>
      <c r="O67" s="4"/>
      <c r="P67" s="4">
        <f t="shared" si="31"/>
        <v>143</v>
      </c>
      <c r="Q67" s="14">
        <f t="shared" si="4"/>
        <v>-0.8297619047619047</v>
      </c>
      <c r="R67" s="58"/>
      <c r="S67" s="4">
        <f t="shared" si="32"/>
        <v>2318097</v>
      </c>
      <c r="T67" s="14">
        <f t="shared" si="5"/>
        <v>-0.81436412402872571</v>
      </c>
      <c r="U67" s="4"/>
      <c r="V67" s="4">
        <f t="shared" si="33"/>
        <v>191</v>
      </c>
      <c r="W67" s="14">
        <f t="shared" si="6"/>
        <v>-0.85318985395849345</v>
      </c>
      <c r="X67" s="58" t="e">
        <f t="shared" si="18"/>
        <v>#DIV/0!</v>
      </c>
      <c r="Y67" s="14" t="e">
        <f t="shared" si="7"/>
        <v>#DIV/0!</v>
      </c>
      <c r="Z67" s="58"/>
      <c r="AA67" s="33" t="e">
        <f t="shared" si="19"/>
        <v>#DIV/0!</v>
      </c>
      <c r="AB67" s="4"/>
      <c r="AC67" s="4">
        <f t="shared" si="34"/>
        <v>167</v>
      </c>
      <c r="AD67" s="14">
        <f t="shared" si="8"/>
        <v>-0.86198347107438011</v>
      </c>
      <c r="AE67" s="58"/>
      <c r="AF67" s="4">
        <f t="shared" si="35"/>
        <v>2596847</v>
      </c>
      <c r="AG67" s="14">
        <f t="shared" si="9"/>
        <v>-0.87977343109435768</v>
      </c>
      <c r="AH67" s="4"/>
      <c r="AI67" s="4">
        <f t="shared" si="36"/>
        <v>215</v>
      </c>
      <c r="AJ67" s="14">
        <f t="shared" si="10"/>
        <v>-0.90302210193955801</v>
      </c>
      <c r="AK67" s="58" t="e">
        <f t="shared" si="20"/>
        <v>#DIV/0!</v>
      </c>
      <c r="AL67" s="14" t="e">
        <f t="shared" si="11"/>
        <v>#DIV/0!</v>
      </c>
      <c r="AM67" s="58"/>
      <c r="AN67" s="33" t="e">
        <f t="shared" si="21"/>
        <v>#DIV/0!</v>
      </c>
      <c r="AQ67" s="9">
        <v>45862</v>
      </c>
      <c r="AR67" s="4">
        <f t="shared" si="22"/>
        <v>0</v>
      </c>
      <c r="AS67" s="4">
        <f t="shared" si="23"/>
        <v>567</v>
      </c>
      <c r="AT67" s="14">
        <f t="shared" si="12"/>
        <v>-0.82124842370744011</v>
      </c>
      <c r="AU67" s="4">
        <f t="shared" si="24"/>
        <v>0</v>
      </c>
      <c r="AV67" s="4">
        <f t="shared" si="37"/>
        <v>10469758</v>
      </c>
      <c r="AW67" s="14">
        <f t="shared" si="13"/>
        <v>-0.82309026511660188</v>
      </c>
      <c r="AX67" s="4">
        <f t="shared" si="25"/>
        <v>0</v>
      </c>
      <c r="AY67" s="4">
        <f t="shared" si="26"/>
        <v>789</v>
      </c>
      <c r="AZ67" s="14">
        <f t="shared" si="14"/>
        <v>-0.84577795152462865</v>
      </c>
      <c r="BA67" s="4" t="e">
        <f t="shared" si="27"/>
        <v>#DIV/0!</v>
      </c>
      <c r="BB67" s="14" t="e">
        <f t="shared" si="15"/>
        <v>#DIV/0!</v>
      </c>
    </row>
    <row r="68" spans="1:54" x14ac:dyDescent="0.3">
      <c r="A68" s="9">
        <v>45863</v>
      </c>
      <c r="B68" s="4"/>
      <c r="C68" s="4">
        <f t="shared" si="28"/>
        <v>257</v>
      </c>
      <c r="D68" s="14">
        <f t="shared" si="0"/>
        <v>-0.78034188034188035</v>
      </c>
      <c r="E68" s="58"/>
      <c r="F68" s="4">
        <f t="shared" si="29"/>
        <v>5554814</v>
      </c>
      <c r="G68" s="14">
        <f t="shared" si="1"/>
        <v>-0.78416993757620357</v>
      </c>
      <c r="H68" s="4"/>
      <c r="I68" s="4">
        <f t="shared" si="30"/>
        <v>383</v>
      </c>
      <c r="J68" s="14">
        <f t="shared" si="2"/>
        <v>-0.77134328358208959</v>
      </c>
      <c r="K68" s="58" t="e">
        <f t="shared" si="16"/>
        <v>#DIV/0!</v>
      </c>
      <c r="L68" s="14" t="e">
        <f t="shared" si="3"/>
        <v>#DIV/0!</v>
      </c>
      <c r="M68" s="58"/>
      <c r="N68" s="32" t="e">
        <f t="shared" si="17"/>
        <v>#DIV/0!</v>
      </c>
      <c r="O68" s="4"/>
      <c r="P68" s="4">
        <f t="shared" si="31"/>
        <v>143</v>
      </c>
      <c r="Q68" s="14">
        <f t="shared" si="4"/>
        <v>-0.83768444948921683</v>
      </c>
      <c r="R68" s="58"/>
      <c r="S68" s="4">
        <f t="shared" si="32"/>
        <v>2318097</v>
      </c>
      <c r="T68" s="14">
        <f t="shared" si="5"/>
        <v>-0.82645699836024444</v>
      </c>
      <c r="U68" s="4"/>
      <c r="V68" s="4">
        <f t="shared" si="33"/>
        <v>191</v>
      </c>
      <c r="W68" s="14">
        <f t="shared" si="6"/>
        <v>-0.8606856309263311</v>
      </c>
      <c r="X68" s="58" t="e">
        <f t="shared" si="18"/>
        <v>#DIV/0!</v>
      </c>
      <c r="Y68" s="14" t="e">
        <f t="shared" si="7"/>
        <v>#DIV/0!</v>
      </c>
      <c r="Z68" s="58"/>
      <c r="AA68" s="33" t="e">
        <f t="shared" si="19"/>
        <v>#DIV/0!</v>
      </c>
      <c r="AB68" s="4"/>
      <c r="AC68" s="4">
        <f t="shared" si="34"/>
        <v>167</v>
      </c>
      <c r="AD68" s="14">
        <f t="shared" si="8"/>
        <v>-0.86829652996845419</v>
      </c>
      <c r="AE68" s="58"/>
      <c r="AF68" s="4">
        <f t="shared" si="35"/>
        <v>2596847</v>
      </c>
      <c r="AG68" s="14">
        <f t="shared" si="9"/>
        <v>-0.88548558230572605</v>
      </c>
      <c r="AH68" s="4"/>
      <c r="AI68" s="4">
        <f t="shared" si="36"/>
        <v>215</v>
      </c>
      <c r="AJ68" s="14">
        <f t="shared" si="10"/>
        <v>-0.90652173913043477</v>
      </c>
      <c r="AK68" s="58" t="e">
        <f t="shared" si="20"/>
        <v>#DIV/0!</v>
      </c>
      <c r="AL68" s="14" t="e">
        <f t="shared" si="11"/>
        <v>#DIV/0!</v>
      </c>
      <c r="AM68" s="58"/>
      <c r="AN68" s="33" t="e">
        <f t="shared" si="21"/>
        <v>#DIV/0!</v>
      </c>
      <c r="AQ68" s="9">
        <v>45863</v>
      </c>
      <c r="AR68" s="4">
        <f t="shared" si="22"/>
        <v>0</v>
      </c>
      <c r="AS68" s="4">
        <f t="shared" si="23"/>
        <v>567</v>
      </c>
      <c r="AT68" s="14">
        <f t="shared" si="12"/>
        <v>-0.82916541126845433</v>
      </c>
      <c r="AU68" s="4">
        <f t="shared" si="24"/>
        <v>0</v>
      </c>
      <c r="AV68" s="4">
        <f t="shared" si="37"/>
        <v>10469758</v>
      </c>
      <c r="AW68" s="14">
        <f t="shared" si="13"/>
        <v>-0.83050824903203724</v>
      </c>
      <c r="AX68" s="4">
        <f t="shared" si="25"/>
        <v>0</v>
      </c>
      <c r="AY68" s="4">
        <f t="shared" si="26"/>
        <v>789</v>
      </c>
      <c r="AZ68" s="14">
        <f t="shared" si="14"/>
        <v>-0.8524130190796857</v>
      </c>
      <c r="BA68" s="4" t="e">
        <f t="shared" si="27"/>
        <v>#DIV/0!</v>
      </c>
      <c r="BB68" s="14" t="e">
        <f t="shared" si="15"/>
        <v>#DIV/0!</v>
      </c>
    </row>
    <row r="69" spans="1:54" x14ac:dyDescent="0.3">
      <c r="A69" s="9">
        <v>45864</v>
      </c>
      <c r="B69" s="4"/>
      <c r="C69" s="4">
        <f t="shared" si="28"/>
        <v>257</v>
      </c>
      <c r="D69" s="14">
        <f t="shared" si="0"/>
        <v>-0.78795379537953791</v>
      </c>
      <c r="E69" s="58"/>
      <c r="F69" s="4">
        <f t="shared" si="29"/>
        <v>5554814</v>
      </c>
      <c r="G69" s="14">
        <f t="shared" si="1"/>
        <v>-0.79077492556724116</v>
      </c>
      <c r="H69" s="4"/>
      <c r="I69" s="4">
        <f t="shared" si="30"/>
        <v>383</v>
      </c>
      <c r="J69" s="14">
        <f t="shared" si="2"/>
        <v>-0.77950489349453078</v>
      </c>
      <c r="K69" s="58" t="e">
        <f t="shared" si="16"/>
        <v>#DIV/0!</v>
      </c>
      <c r="L69" s="14" t="e">
        <f t="shared" si="3"/>
        <v>#DIV/0!</v>
      </c>
      <c r="M69" s="58"/>
      <c r="N69" s="32" t="e">
        <f t="shared" si="17"/>
        <v>#DIV/0!</v>
      </c>
      <c r="O69" s="4"/>
      <c r="P69" s="4">
        <f t="shared" si="31"/>
        <v>143</v>
      </c>
      <c r="Q69" s="14">
        <f t="shared" si="4"/>
        <v>-0.8419889502762431</v>
      </c>
      <c r="R69" s="58"/>
      <c r="S69" s="4">
        <f t="shared" si="32"/>
        <v>2318097</v>
      </c>
      <c r="T69" s="14">
        <f t="shared" si="5"/>
        <v>-0.83248313772691873</v>
      </c>
      <c r="U69" s="4"/>
      <c r="V69" s="4">
        <f t="shared" si="33"/>
        <v>191</v>
      </c>
      <c r="W69" s="14">
        <f t="shared" si="6"/>
        <v>-0.86530324400564174</v>
      </c>
      <c r="X69" s="58" t="e">
        <f t="shared" si="18"/>
        <v>#DIV/0!</v>
      </c>
      <c r="Y69" s="14" t="e">
        <f t="shared" si="7"/>
        <v>#DIV/0!</v>
      </c>
      <c r="Z69" s="58"/>
      <c r="AA69" s="33" t="e">
        <f t="shared" si="19"/>
        <v>#DIV/0!</v>
      </c>
      <c r="AB69" s="4"/>
      <c r="AC69" s="4">
        <f t="shared" si="34"/>
        <v>167</v>
      </c>
      <c r="AD69" s="14">
        <f t="shared" si="8"/>
        <v>-0.87424698795180722</v>
      </c>
      <c r="AE69" s="58"/>
      <c r="AF69" s="4">
        <f t="shared" si="35"/>
        <v>2596847</v>
      </c>
      <c r="AG69" s="14">
        <f t="shared" si="9"/>
        <v>-0.89283225505857844</v>
      </c>
      <c r="AH69" s="4"/>
      <c r="AI69" s="4">
        <f t="shared" si="36"/>
        <v>215</v>
      </c>
      <c r="AJ69" s="14">
        <f t="shared" si="10"/>
        <v>-0.91041666666666665</v>
      </c>
      <c r="AK69" s="58" t="e">
        <f t="shared" si="20"/>
        <v>#DIV/0!</v>
      </c>
      <c r="AL69" s="14" t="e">
        <f t="shared" si="11"/>
        <v>#DIV/0!</v>
      </c>
      <c r="AM69" s="58"/>
      <c r="AN69" s="33" t="e">
        <f t="shared" si="21"/>
        <v>#DIV/0!</v>
      </c>
      <c r="AQ69" s="9">
        <v>45864</v>
      </c>
      <c r="AR69" s="4">
        <f t="shared" si="22"/>
        <v>0</v>
      </c>
      <c r="AS69" s="4">
        <f t="shared" si="23"/>
        <v>567</v>
      </c>
      <c r="AT69" s="14">
        <f t="shared" si="12"/>
        <v>-0.83541364296081277</v>
      </c>
      <c r="AU69" s="4">
        <f t="shared" si="24"/>
        <v>0</v>
      </c>
      <c r="AV69" s="4">
        <f t="shared" si="37"/>
        <v>10469758</v>
      </c>
      <c r="AW69" s="14">
        <f t="shared" si="13"/>
        <v>-0.83797726701969766</v>
      </c>
      <c r="AX69" s="4">
        <f t="shared" si="25"/>
        <v>0</v>
      </c>
      <c r="AY69" s="4">
        <f t="shared" si="26"/>
        <v>789</v>
      </c>
      <c r="AZ69" s="14">
        <f t="shared" si="14"/>
        <v>-0.85796579657965799</v>
      </c>
      <c r="BA69" s="4" t="e">
        <f t="shared" si="27"/>
        <v>#DIV/0!</v>
      </c>
      <c r="BB69" s="14" t="e">
        <f t="shared" si="15"/>
        <v>#DIV/0!</v>
      </c>
    </row>
    <row r="70" spans="1:54" x14ac:dyDescent="0.3">
      <c r="A70" s="9">
        <v>45865</v>
      </c>
      <c r="B70" s="4"/>
      <c r="C70" s="4">
        <f t="shared" si="28"/>
        <v>257</v>
      </c>
      <c r="D70" s="14">
        <f t="shared" si="0"/>
        <v>-0.7937399678972713</v>
      </c>
      <c r="E70" s="58"/>
      <c r="F70" s="4">
        <f t="shared" si="29"/>
        <v>5554814</v>
      </c>
      <c r="G70" s="14">
        <f t="shared" si="1"/>
        <v>-0.79390382343655785</v>
      </c>
      <c r="H70" s="4"/>
      <c r="I70" s="4">
        <f t="shared" si="30"/>
        <v>383</v>
      </c>
      <c r="J70" s="14">
        <f t="shared" si="2"/>
        <v>-0.7845894263217098</v>
      </c>
      <c r="K70" s="58" t="e">
        <f t="shared" si="16"/>
        <v>#DIV/0!</v>
      </c>
      <c r="L70" s="14" t="e">
        <f t="shared" si="3"/>
        <v>#DIV/0!</v>
      </c>
      <c r="M70" s="58"/>
      <c r="N70" s="32" t="e">
        <f t="shared" si="17"/>
        <v>#DIV/0!</v>
      </c>
      <c r="O70" s="4"/>
      <c r="P70" s="4">
        <f t="shared" si="31"/>
        <v>143</v>
      </c>
      <c r="Q70" s="14">
        <f t="shared" si="4"/>
        <v>-0.8455723542116631</v>
      </c>
      <c r="R70" s="58"/>
      <c r="S70" s="4">
        <f t="shared" si="32"/>
        <v>2318097</v>
      </c>
      <c r="T70" s="14">
        <f t="shared" si="5"/>
        <v>-0.8369073725406706</v>
      </c>
      <c r="U70" s="4"/>
      <c r="V70" s="4">
        <f t="shared" si="33"/>
        <v>191</v>
      </c>
      <c r="W70" s="14">
        <f t="shared" si="6"/>
        <v>-0.86772853185595566</v>
      </c>
      <c r="X70" s="58" t="e">
        <f t="shared" si="18"/>
        <v>#DIV/0!</v>
      </c>
      <c r="Y70" s="14" t="e">
        <f t="shared" si="7"/>
        <v>#DIV/0!</v>
      </c>
      <c r="Z70" s="58"/>
      <c r="AA70" s="33" t="e">
        <f t="shared" si="19"/>
        <v>#DIV/0!</v>
      </c>
      <c r="AB70" s="4"/>
      <c r="AC70" s="4">
        <f t="shared" si="34"/>
        <v>167</v>
      </c>
      <c r="AD70" s="14">
        <f t="shared" si="8"/>
        <v>-0.87647928994082835</v>
      </c>
      <c r="AE70" s="58"/>
      <c r="AF70" s="4">
        <f t="shared" si="35"/>
        <v>2596847</v>
      </c>
      <c r="AG70" s="14">
        <f t="shared" si="9"/>
        <v>-0.89446945936083</v>
      </c>
      <c r="AH70" s="4"/>
      <c r="AI70" s="4">
        <f t="shared" si="36"/>
        <v>215</v>
      </c>
      <c r="AJ70" s="14">
        <f t="shared" si="10"/>
        <v>-0.9117767747230201</v>
      </c>
      <c r="AK70" s="58" t="e">
        <f t="shared" si="20"/>
        <v>#DIV/0!</v>
      </c>
      <c r="AL70" s="14" t="e">
        <f t="shared" si="11"/>
        <v>#DIV/0!</v>
      </c>
      <c r="AM70" s="58"/>
      <c r="AN70" s="33" t="e">
        <f t="shared" si="21"/>
        <v>#DIV/0!</v>
      </c>
      <c r="AQ70" s="9">
        <v>45865</v>
      </c>
      <c r="AR70" s="4">
        <f t="shared" si="22"/>
        <v>0</v>
      </c>
      <c r="AS70" s="4">
        <f t="shared" si="23"/>
        <v>567</v>
      </c>
      <c r="AT70" s="14">
        <f t="shared" si="12"/>
        <v>-0.83910329171396136</v>
      </c>
      <c r="AU70" s="4">
        <f t="shared" si="24"/>
        <v>0</v>
      </c>
      <c r="AV70" s="4">
        <f t="shared" si="37"/>
        <v>10469758</v>
      </c>
      <c r="AW70" s="14">
        <f t="shared" si="13"/>
        <v>-0.84082090874053284</v>
      </c>
      <c r="AX70" s="4">
        <f t="shared" si="25"/>
        <v>0</v>
      </c>
      <c r="AY70" s="4">
        <f t="shared" si="26"/>
        <v>789</v>
      </c>
      <c r="AZ70" s="14">
        <f t="shared" si="14"/>
        <v>-0.86057607351122112</v>
      </c>
      <c r="BA70" s="4" t="e">
        <f t="shared" si="27"/>
        <v>#DIV/0!</v>
      </c>
      <c r="BB70" s="14" t="e">
        <f t="shared" si="15"/>
        <v>#DIV/0!</v>
      </c>
    </row>
    <row r="71" spans="1:54" x14ac:dyDescent="0.3">
      <c r="A71" s="9">
        <v>45866</v>
      </c>
      <c r="B71" s="4"/>
      <c r="C71" s="4">
        <f t="shared" si="28"/>
        <v>257</v>
      </c>
      <c r="D71" s="14">
        <f t="shared" si="0"/>
        <v>-0.79937548790007806</v>
      </c>
      <c r="E71" s="58"/>
      <c r="F71" s="4">
        <f t="shared" si="29"/>
        <v>5554814</v>
      </c>
      <c r="G71" s="14">
        <f t="shared" si="1"/>
        <v>-0.79994722463488066</v>
      </c>
      <c r="H71" s="4"/>
      <c r="I71" s="4">
        <f t="shared" si="30"/>
        <v>383</v>
      </c>
      <c r="J71" s="14">
        <f t="shared" si="2"/>
        <v>-0.78967600219659528</v>
      </c>
      <c r="K71" s="58" t="e">
        <f t="shared" si="16"/>
        <v>#DIV/0!</v>
      </c>
      <c r="L71" s="14" t="e">
        <f t="shared" si="3"/>
        <v>#DIV/0!</v>
      </c>
      <c r="M71" s="58"/>
      <c r="N71" s="32" t="e">
        <f t="shared" si="17"/>
        <v>#DIV/0!</v>
      </c>
      <c r="O71" s="4"/>
      <c r="P71" s="4">
        <f t="shared" si="31"/>
        <v>143</v>
      </c>
      <c r="Q71" s="14">
        <f t="shared" si="4"/>
        <v>-0.8510416666666667</v>
      </c>
      <c r="R71" s="58"/>
      <c r="S71" s="4">
        <f t="shared" si="32"/>
        <v>2318097</v>
      </c>
      <c r="T71" s="14">
        <f t="shared" si="5"/>
        <v>-0.840901399302178</v>
      </c>
      <c r="U71" s="4"/>
      <c r="V71" s="4">
        <f t="shared" si="33"/>
        <v>191</v>
      </c>
      <c r="W71" s="14">
        <f t="shared" si="6"/>
        <v>-0.87146702557200539</v>
      </c>
      <c r="X71" s="58" t="e">
        <f t="shared" si="18"/>
        <v>#DIV/0!</v>
      </c>
      <c r="Y71" s="14" t="e">
        <f t="shared" si="7"/>
        <v>#DIV/0!</v>
      </c>
      <c r="Z71" s="58"/>
      <c r="AA71" s="33" t="e">
        <f t="shared" si="19"/>
        <v>#DIV/0!</v>
      </c>
      <c r="AB71" s="4"/>
      <c r="AC71" s="4">
        <f t="shared" si="34"/>
        <v>167</v>
      </c>
      <c r="AD71" s="14">
        <f t="shared" si="8"/>
        <v>-0.87976961843052559</v>
      </c>
      <c r="AE71" s="58"/>
      <c r="AF71" s="4">
        <f t="shared" si="35"/>
        <v>2596847</v>
      </c>
      <c r="AG71" s="14">
        <f t="shared" si="9"/>
        <v>-0.89621397279630743</v>
      </c>
      <c r="AH71" s="4"/>
      <c r="AI71" s="4">
        <f t="shared" si="36"/>
        <v>215</v>
      </c>
      <c r="AJ71" s="14">
        <f t="shared" si="10"/>
        <v>-0.91323648103309119</v>
      </c>
      <c r="AK71" s="58" t="e">
        <f t="shared" si="20"/>
        <v>#DIV/0!</v>
      </c>
      <c r="AL71" s="14" t="e">
        <f t="shared" si="11"/>
        <v>#DIV/0!</v>
      </c>
      <c r="AM71" s="58"/>
      <c r="AN71" s="33" t="e">
        <f t="shared" si="21"/>
        <v>#DIV/0!</v>
      </c>
      <c r="AQ71" s="9">
        <v>45866</v>
      </c>
      <c r="AR71" s="4">
        <f t="shared" si="22"/>
        <v>0</v>
      </c>
      <c r="AS71" s="4">
        <f t="shared" si="23"/>
        <v>567</v>
      </c>
      <c r="AT71" s="14">
        <f t="shared" si="12"/>
        <v>-0.84380165289256204</v>
      </c>
      <c r="AU71" s="4">
        <f t="shared" si="24"/>
        <v>0</v>
      </c>
      <c r="AV71" s="4">
        <f t="shared" si="37"/>
        <v>10469758</v>
      </c>
      <c r="AW71" s="14">
        <f t="shared" si="13"/>
        <v>-0.84456570743923642</v>
      </c>
      <c r="AX71" s="4">
        <f t="shared" si="25"/>
        <v>0</v>
      </c>
      <c r="AY71" s="4">
        <f t="shared" si="26"/>
        <v>789</v>
      </c>
      <c r="AZ71" s="14">
        <f t="shared" si="14"/>
        <v>-0.86361279170267935</v>
      </c>
      <c r="BA71" s="4" t="e">
        <f t="shared" si="27"/>
        <v>#DIV/0!</v>
      </c>
      <c r="BB71" s="14" t="e">
        <f t="shared" si="15"/>
        <v>#DIV/0!</v>
      </c>
    </row>
    <row r="72" spans="1:54" x14ac:dyDescent="0.3">
      <c r="A72" s="9">
        <v>45867</v>
      </c>
      <c r="B72" s="4"/>
      <c r="C72" s="4">
        <f t="shared" ref="C72:C73" si="38">+C71+B72</f>
        <v>257</v>
      </c>
      <c r="D72" s="14">
        <f t="shared" si="0"/>
        <v>-0.80792227204783262</v>
      </c>
      <c r="E72" s="58"/>
      <c r="F72" s="4">
        <f t="shared" ref="F72:F73" si="39">+F71+E72</f>
        <v>5554814</v>
      </c>
      <c r="G72" s="14">
        <f t="shared" si="1"/>
        <v>-0.80671261713372733</v>
      </c>
      <c r="H72" s="4"/>
      <c r="I72" s="4">
        <f t="shared" ref="I72:I73" si="40">+I71+H72</f>
        <v>383</v>
      </c>
      <c r="J72" s="14">
        <f t="shared" si="2"/>
        <v>-0.80093555093555091</v>
      </c>
      <c r="K72" s="58" t="e">
        <f t="shared" ref="K72:K73" si="41">+E72/H72</f>
        <v>#DIV/0!</v>
      </c>
      <c r="L72" s="14" t="e">
        <f t="shared" si="3"/>
        <v>#DIV/0!</v>
      </c>
      <c r="M72" s="58"/>
      <c r="N72" s="32" t="e">
        <f t="shared" si="17"/>
        <v>#DIV/0!</v>
      </c>
      <c r="O72" s="4"/>
      <c r="P72" s="4">
        <f t="shared" ref="P72:P73" si="42">+P71+O72</f>
        <v>143</v>
      </c>
      <c r="Q72" s="14">
        <f t="shared" si="4"/>
        <v>-0.85699999999999998</v>
      </c>
      <c r="R72" s="58"/>
      <c r="S72" s="4">
        <f t="shared" ref="S72:S73" si="43">+S71+R72</f>
        <v>2318097</v>
      </c>
      <c r="T72" s="14">
        <f t="shared" si="5"/>
        <v>-0.84539544130384747</v>
      </c>
      <c r="U72" s="4"/>
      <c r="V72" s="4">
        <f t="shared" ref="V72:V73" si="44">+V71+U72</f>
        <v>191</v>
      </c>
      <c r="W72" s="14">
        <f t="shared" si="6"/>
        <v>-0.87565104166666663</v>
      </c>
      <c r="X72" s="58" t="e">
        <f t="shared" ref="X72:X73" si="45">+R72/U72</f>
        <v>#DIV/0!</v>
      </c>
      <c r="Y72" s="14" t="e">
        <f t="shared" si="7"/>
        <v>#DIV/0!</v>
      </c>
      <c r="Z72" s="58"/>
      <c r="AA72" s="33" t="e">
        <f t="shared" ref="AA72:AA73" si="46">+O72/Z72</f>
        <v>#DIV/0!</v>
      </c>
      <c r="AB72" s="4"/>
      <c r="AC72" s="4">
        <f t="shared" ref="AC72:AC73" si="47">+AC71+AB72</f>
        <v>167</v>
      </c>
      <c r="AD72" s="14">
        <f t="shared" si="8"/>
        <v>-0.885850991114149</v>
      </c>
      <c r="AE72" s="58"/>
      <c r="AF72" s="4">
        <f t="shared" ref="AF72:AF73" si="48">+AF71+AE72</f>
        <v>2596847</v>
      </c>
      <c r="AG72" s="14">
        <f t="shared" si="9"/>
        <v>-0.90263027361530268</v>
      </c>
      <c r="AH72" s="4"/>
      <c r="AI72" s="4">
        <f t="shared" ref="AI72:AI73" si="49">+AI71+AH72</f>
        <v>215</v>
      </c>
      <c r="AJ72" s="14">
        <f t="shared" si="10"/>
        <v>-0.91914253478751407</v>
      </c>
      <c r="AK72" s="58" t="e">
        <f t="shared" ref="AK72:AK73" si="50">+AE72/AH72</f>
        <v>#DIV/0!</v>
      </c>
      <c r="AL72" s="14" t="e">
        <f t="shared" si="11"/>
        <v>#DIV/0!</v>
      </c>
      <c r="AM72" s="58"/>
      <c r="AN72" s="33" t="e">
        <f t="shared" ref="AN72:AN73" si="51">+AB72/AM72</f>
        <v>#DIV/0!</v>
      </c>
      <c r="AQ72" s="9">
        <v>45867</v>
      </c>
      <c r="AR72" s="4">
        <f t="shared" ref="AR72:AR73" si="52">+B72+O72+AB72</f>
        <v>0</v>
      </c>
      <c r="AS72" s="4">
        <f t="shared" ref="AS72:AS73" si="53">+C72+P72+AC72</f>
        <v>567</v>
      </c>
      <c r="AT72" s="14">
        <f t="shared" si="12"/>
        <v>-0.850828729281768</v>
      </c>
      <c r="AU72" s="4">
        <f t="shared" ref="AU72:AU73" si="54">+E72+R72+AE72</f>
        <v>0</v>
      </c>
      <c r="AV72" s="4">
        <f t="shared" ref="AV72" si="55">+AU72+AV71</f>
        <v>10469758</v>
      </c>
      <c r="AW72" s="14">
        <f t="shared" si="13"/>
        <v>-0.85128671990819849</v>
      </c>
      <c r="AX72" s="4">
        <f t="shared" ref="AX72:AX73" si="56">+H72+U72+AH72</f>
        <v>0</v>
      </c>
      <c r="AY72" s="4">
        <f t="shared" ref="AY72:AY73" si="57">+I72+V72+AI72</f>
        <v>789</v>
      </c>
      <c r="AZ72" s="14">
        <f t="shared" si="14"/>
        <v>-0.87105736231410358</v>
      </c>
      <c r="BA72" s="4" t="e">
        <f t="shared" ref="BA72" si="58">+AU72/AX72</f>
        <v>#DIV/0!</v>
      </c>
      <c r="BB72" s="14" t="e">
        <f t="shared" si="15"/>
        <v>#DIV/0!</v>
      </c>
    </row>
    <row r="73" spans="1:54" x14ac:dyDescent="0.3">
      <c r="A73" s="9">
        <v>45868</v>
      </c>
      <c r="B73" s="4"/>
      <c r="C73" s="4">
        <f t="shared" si="38"/>
        <v>257</v>
      </c>
      <c r="D73" s="14">
        <f t="shared" si="0"/>
        <v>-0.81669044222539233</v>
      </c>
      <c r="E73" s="58"/>
      <c r="F73" s="4">
        <f t="shared" si="39"/>
        <v>5554814</v>
      </c>
      <c r="G73" s="14">
        <f t="shared" si="1"/>
        <v>-0.81732058167469068</v>
      </c>
      <c r="H73" s="4"/>
      <c r="I73" s="4">
        <f t="shared" si="40"/>
        <v>383</v>
      </c>
      <c r="J73" s="14">
        <f t="shared" si="2"/>
        <v>-0.81151574803149606</v>
      </c>
      <c r="K73" s="58" t="e">
        <f t="shared" si="41"/>
        <v>#DIV/0!</v>
      </c>
      <c r="L73" s="14" t="e">
        <f t="shared" si="3"/>
        <v>#DIV/0!</v>
      </c>
      <c r="M73" s="58"/>
      <c r="N73" s="32" t="e">
        <f t="shared" si="17"/>
        <v>#DIV/0!</v>
      </c>
      <c r="O73" s="4"/>
      <c r="P73" s="4">
        <f t="shared" si="42"/>
        <v>143</v>
      </c>
      <c r="Q73" s="14">
        <f t="shared" si="4"/>
        <v>-0.86156824782187802</v>
      </c>
      <c r="R73" s="58"/>
      <c r="S73" s="4">
        <f t="shared" si="43"/>
        <v>2318097</v>
      </c>
      <c r="T73" s="14">
        <f t="shared" si="5"/>
        <v>-0.84995618295440223</v>
      </c>
      <c r="U73" s="4"/>
      <c r="V73" s="4">
        <f t="shared" si="44"/>
        <v>191</v>
      </c>
      <c r="W73" s="14">
        <f t="shared" si="6"/>
        <v>-0.88055034396497811</v>
      </c>
      <c r="X73" s="58" t="e">
        <f t="shared" si="45"/>
        <v>#DIV/0!</v>
      </c>
      <c r="Y73" s="14" t="e">
        <f t="shared" si="7"/>
        <v>#DIV/0!</v>
      </c>
      <c r="Z73" s="58"/>
      <c r="AA73" s="33" t="e">
        <f t="shared" si="46"/>
        <v>#DIV/0!</v>
      </c>
      <c r="AB73" s="4"/>
      <c r="AC73" s="4">
        <f t="shared" si="47"/>
        <v>167</v>
      </c>
      <c r="AD73" s="14">
        <f t="shared" si="8"/>
        <v>-0.88969616908850724</v>
      </c>
      <c r="AE73" s="58"/>
      <c r="AF73" s="4">
        <f t="shared" si="48"/>
        <v>2596847</v>
      </c>
      <c r="AG73" s="14">
        <f t="shared" si="9"/>
        <v>-0.90652228518351041</v>
      </c>
      <c r="AH73" s="4"/>
      <c r="AI73" s="4">
        <f t="shared" si="49"/>
        <v>215</v>
      </c>
      <c r="AJ73" s="14">
        <f t="shared" si="10"/>
        <v>-0.92156147391462973</v>
      </c>
      <c r="AK73" s="58" t="e">
        <f t="shared" si="50"/>
        <v>#DIV/0!</v>
      </c>
      <c r="AL73" s="14" t="e">
        <f t="shared" si="11"/>
        <v>#DIV/0!</v>
      </c>
      <c r="AM73" s="58"/>
      <c r="AN73" s="33" t="e">
        <f t="shared" si="51"/>
        <v>#DIV/0!</v>
      </c>
      <c r="AQ73" s="9">
        <v>45868</v>
      </c>
      <c r="AR73" s="4">
        <f t="shared" si="52"/>
        <v>0</v>
      </c>
      <c r="AS73" s="4">
        <f t="shared" si="53"/>
        <v>567</v>
      </c>
      <c r="AT73" s="14">
        <f t="shared" si="12"/>
        <v>-0.85641934667004305</v>
      </c>
      <c r="AU73" s="4">
        <f t="shared" si="54"/>
        <v>0</v>
      </c>
      <c r="AV73" s="4">
        <f t="shared" ref="AV73" si="59">+F73+S73+AF73</f>
        <v>10469758</v>
      </c>
      <c r="AW73" s="14">
        <f t="shared" si="13"/>
        <v>-0.85781990148035847</v>
      </c>
      <c r="AX73" s="4">
        <f t="shared" si="56"/>
        <v>0</v>
      </c>
      <c r="AY73" s="4">
        <f t="shared" si="57"/>
        <v>789</v>
      </c>
      <c r="AZ73" s="14">
        <f t="shared" si="14"/>
        <v>-0.87617702448210921</v>
      </c>
      <c r="BA73" s="4" t="e">
        <f t="shared" ref="BA73" si="60">+K73+X73+AK73</f>
        <v>#DIV/0!</v>
      </c>
      <c r="BB73" s="4" t="e">
        <f t="shared" ref="BB73" si="61">+L73+Y73+AL73</f>
        <v>#DIV/0!</v>
      </c>
    </row>
    <row r="74" spans="1:54" x14ac:dyDescent="0.3">
      <c r="A74" s="9">
        <v>45869</v>
      </c>
      <c r="B74" s="4"/>
      <c r="C74" s="4">
        <f t="shared" ref="C74" si="62">+C73+B74</f>
        <v>257</v>
      </c>
      <c r="D74" s="14">
        <f t="shared" si="0"/>
        <v>-0.82275862068965511</v>
      </c>
      <c r="E74" s="58"/>
      <c r="F74" s="4">
        <f t="shared" ref="F74" si="63">+F73+E74</f>
        <v>5554814</v>
      </c>
      <c r="G74" s="14">
        <f t="shared" si="1"/>
        <v>-0.8230280660123912</v>
      </c>
      <c r="H74" s="4"/>
      <c r="I74" s="4">
        <f t="shared" ref="I74" si="64">+I73+H74</f>
        <v>383</v>
      </c>
      <c r="J74" s="14">
        <f t="shared" si="2"/>
        <v>-0.81674641148325355</v>
      </c>
      <c r="K74" s="58" t="e">
        <f t="shared" ref="K74" si="65">+E74/H74</f>
        <v>#DIV/0!</v>
      </c>
      <c r="L74" s="14" t="e">
        <f t="shared" si="3"/>
        <v>#DIV/0!</v>
      </c>
      <c r="M74" s="58"/>
      <c r="N74" s="32" t="e">
        <f t="shared" ref="N74" si="66">+B74/M74</f>
        <v>#DIV/0!</v>
      </c>
      <c r="O74" s="4"/>
      <c r="P74" s="4">
        <f t="shared" ref="P74" si="67">+P73+O74</f>
        <v>143</v>
      </c>
      <c r="Q74" s="14">
        <f t="shared" si="4"/>
        <v>-0.86808118081180807</v>
      </c>
      <c r="R74" s="58"/>
      <c r="S74" s="4">
        <f t="shared" ref="S74" si="68">+S73+R74</f>
        <v>2318097</v>
      </c>
      <c r="T74" s="14">
        <f t="shared" si="5"/>
        <v>-0.85788591647057832</v>
      </c>
      <c r="U74" s="4"/>
      <c r="V74" s="4">
        <f t="shared" ref="V74" si="69">+V73+U74</f>
        <v>191</v>
      </c>
      <c r="W74" s="14">
        <f t="shared" si="6"/>
        <v>-0.88576555023923442</v>
      </c>
      <c r="X74" s="58" t="e">
        <f t="shared" ref="X74" si="70">+R74/U74</f>
        <v>#DIV/0!</v>
      </c>
      <c r="Y74" s="14" t="e">
        <f t="shared" si="7"/>
        <v>#DIV/0!</v>
      </c>
      <c r="Z74" s="58"/>
      <c r="AA74" s="33" t="e">
        <f t="shared" ref="AA74" si="71">+O74/Z74</f>
        <v>#DIV/0!</v>
      </c>
      <c r="AB74" s="4"/>
      <c r="AC74" s="4">
        <f t="shared" ref="AC74" si="72">+AC73+AB74</f>
        <v>167</v>
      </c>
      <c r="AD74" s="14">
        <f t="shared" si="8"/>
        <v>-0.89470365699873899</v>
      </c>
      <c r="AE74" s="58"/>
      <c r="AF74" s="4">
        <f t="shared" ref="AF74" si="73">+AF73+AE74</f>
        <v>2596847</v>
      </c>
      <c r="AG74" s="14">
        <f t="shared" si="9"/>
        <v>-0.91250250765673435</v>
      </c>
      <c r="AH74" s="4"/>
      <c r="AI74" s="4">
        <f t="shared" ref="AI74" si="74">+AI73+AH74</f>
        <v>215</v>
      </c>
      <c r="AJ74" s="14">
        <f t="shared" si="10"/>
        <v>-0.92557978539286956</v>
      </c>
      <c r="AK74" s="58" t="e">
        <f t="shared" ref="AK74" si="75">+AE74/AH74</f>
        <v>#DIV/0!</v>
      </c>
      <c r="AL74" s="14" t="e">
        <f t="shared" si="11"/>
        <v>#DIV/0!</v>
      </c>
      <c r="AM74" s="58"/>
      <c r="AN74" s="33" t="e">
        <f t="shared" ref="AN74" si="76">+AB74/AM74</f>
        <v>#DIV/0!</v>
      </c>
      <c r="AQ74" s="9">
        <v>45869</v>
      </c>
      <c r="AR74" s="4">
        <f t="shared" ref="AR74" si="77">+B74+O74+AB74</f>
        <v>0</v>
      </c>
      <c r="AS74" s="4">
        <f t="shared" ref="AS74" si="78">+C74+P74+AC74</f>
        <v>567</v>
      </c>
      <c r="AT74" s="14">
        <f t="shared" si="12"/>
        <v>-0.86237864077669901</v>
      </c>
      <c r="AU74" s="4">
        <f t="shared" ref="AU74" si="79">+E74+R74+AE74</f>
        <v>0</v>
      </c>
      <c r="AV74" s="4">
        <f t="shared" ref="AV74" si="80">+F74+S74+AF74</f>
        <v>10469758</v>
      </c>
      <c r="AW74" s="14">
        <f t="shared" si="13"/>
        <v>-0.86469462777827155</v>
      </c>
      <c r="AX74" s="4">
        <f t="shared" ref="AX74" si="81">+H74+U74+AH74</f>
        <v>0</v>
      </c>
      <c r="AY74" s="4">
        <f t="shared" ref="AY74" si="82">+I74+V74+AI74</f>
        <v>789</v>
      </c>
      <c r="AZ74" s="14">
        <f t="shared" si="14"/>
        <v>-0.88137122237257559</v>
      </c>
      <c r="BA74" s="4" t="e">
        <f t="shared" ref="BA74" si="83">+K74+X74+AK74</f>
        <v>#DIV/0!</v>
      </c>
      <c r="BB74" s="4" t="e">
        <f t="shared" ref="BB74" si="84">+L74+Y74+AL74</f>
        <v>#DIV/0!</v>
      </c>
    </row>
    <row r="75" spans="1:54" ht="18" x14ac:dyDescent="0.35">
      <c r="A75" s="166" t="s">
        <v>22</v>
      </c>
      <c r="B75" s="167">
        <f>SUM(B44:B73)</f>
        <v>257</v>
      </c>
      <c r="C75" s="167">
        <f>SUM(C44:C73)</f>
        <v>6992</v>
      </c>
      <c r="D75" s="167"/>
      <c r="E75" s="167">
        <f>SUM(E44:E73)</f>
        <v>5554814</v>
      </c>
      <c r="F75" s="167">
        <f>SUM(F44:F73)</f>
        <v>151213607</v>
      </c>
      <c r="G75" s="167"/>
      <c r="H75" s="167">
        <f>SUM(H44:H73)</f>
        <v>383</v>
      </c>
      <c r="I75" s="167">
        <f>SUM(I44:I73)</f>
        <v>10561</v>
      </c>
      <c r="J75" s="167"/>
      <c r="K75" s="167">
        <f>+E75/H75</f>
        <v>14503.430809399479</v>
      </c>
      <c r="L75" s="167"/>
      <c r="M75" s="167">
        <f>SUM(M44:M73)</f>
        <v>9321</v>
      </c>
      <c r="N75" s="167"/>
      <c r="O75" s="167">
        <f>SUM(O44:O73)</f>
        <v>143</v>
      </c>
      <c r="P75" s="167">
        <f>SUM(P44:P73)</f>
        <v>3911</v>
      </c>
      <c r="Q75" s="167"/>
      <c r="R75" s="167">
        <f>SUM(R44:R73)</f>
        <v>2318097</v>
      </c>
      <c r="S75" s="167">
        <f>SUM(S44:S73)</f>
        <v>63954513</v>
      </c>
      <c r="T75" s="167"/>
      <c r="U75" s="167">
        <f>SUM(U44:U73)</f>
        <v>191</v>
      </c>
      <c r="V75" s="167">
        <f>SUM(V44:V73)</f>
        <v>5236</v>
      </c>
      <c r="W75" s="167"/>
      <c r="X75" s="167">
        <f>+R75/U75</f>
        <v>12136.633507853403</v>
      </c>
      <c r="Y75" s="167"/>
      <c r="Z75" s="167">
        <f>SUM(Z44:Z73)</f>
        <v>3320</v>
      </c>
      <c r="AA75" s="167"/>
      <c r="AB75" s="167">
        <f>SUM(AB44:AB73)</f>
        <v>167</v>
      </c>
      <c r="AC75" s="167">
        <f>SUM(AC44:AC73)</f>
        <v>4528</v>
      </c>
      <c r="AD75" s="167"/>
      <c r="AE75" s="167">
        <f>SUM(AE44:AE73)</f>
        <v>2596847</v>
      </c>
      <c r="AF75" s="167">
        <f>SUM(AF44:AF73)</f>
        <v>70603330</v>
      </c>
      <c r="AG75" s="167"/>
      <c r="AH75" s="167">
        <f>SUM(AH44:AH73)</f>
        <v>215</v>
      </c>
      <c r="AI75" s="167">
        <f>SUM(AI44:AI73)</f>
        <v>5886</v>
      </c>
      <c r="AJ75" s="167"/>
      <c r="AK75" s="167">
        <f>+AE75/AH75</f>
        <v>12078.358139534883</v>
      </c>
      <c r="AL75" s="167"/>
      <c r="AM75" s="167">
        <f>SUM(AM44:AM73)</f>
        <v>4096</v>
      </c>
      <c r="AN75" s="167"/>
      <c r="AQ75" s="43" t="s">
        <v>22</v>
      </c>
      <c r="AR75" s="70">
        <f>SUM(AR44:AR73)</f>
        <v>567</v>
      </c>
      <c r="AS75" s="70">
        <f>SUM(AS44:AS73)</f>
        <v>15431</v>
      </c>
      <c r="AT75" s="45"/>
      <c r="AU75" s="70">
        <f>SUM(AU44:AU73)</f>
        <v>10469758</v>
      </c>
      <c r="AV75" s="70">
        <f>SUM(AV44:AV73)</f>
        <v>285771450</v>
      </c>
      <c r="AW75" s="45"/>
      <c r="AX75" s="70">
        <f>SUM(AX44:AX73)</f>
        <v>789</v>
      </c>
      <c r="AY75" s="70">
        <f>SUM(AY44:AY73)</f>
        <v>21683</v>
      </c>
      <c r="AZ75" s="45"/>
      <c r="BA75" s="46">
        <f t="shared" si="27"/>
        <v>13269.655259822561</v>
      </c>
      <c r="BB75" s="45"/>
    </row>
  </sheetData>
  <mergeCells count="12">
    <mergeCell ref="A42:K42"/>
    <mergeCell ref="O42:X42"/>
    <mergeCell ref="AB42:AK42"/>
    <mergeCell ref="AQ2:BB4"/>
    <mergeCell ref="AQ40:BB42"/>
    <mergeCell ref="A2:AN2"/>
    <mergeCell ref="A40:AN40"/>
    <mergeCell ref="A3:AN3"/>
    <mergeCell ref="A41:AN41"/>
    <mergeCell ref="A4:K4"/>
    <mergeCell ref="O4:X4"/>
    <mergeCell ref="AB4:AK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6210-EF6D-4CA6-A4C0-B0270FF98784}">
  <dimension ref="A2:GB78"/>
  <sheetViews>
    <sheetView topLeftCell="A37" zoomScale="82" zoomScaleNormal="82" workbookViewId="0">
      <pane xSplit="1" topLeftCell="FM1" activePane="topRight" state="frozen"/>
      <selection pane="topRight" activeCell="FQ50" sqref="FQ50"/>
    </sheetView>
  </sheetViews>
  <sheetFormatPr baseColWidth="10" defaultRowHeight="14.4" x14ac:dyDescent="0.3"/>
  <cols>
    <col min="1" max="1" width="17.109375" style="1" customWidth="1"/>
    <col min="2" max="2" width="17.109375" style="72" customWidth="1"/>
    <col min="3" max="3" width="13.5546875" style="2" customWidth="1"/>
    <col min="4" max="4" width="13.5546875" customWidth="1"/>
    <col min="5" max="5" width="13.88671875" style="2" customWidth="1"/>
    <col min="6" max="7" width="14.88671875" style="2" customWidth="1"/>
    <col min="8" max="8" width="13.44140625" style="2" customWidth="1"/>
    <col min="9" max="10" width="14.6640625" style="2" customWidth="1"/>
    <col min="11" max="12" width="14.109375" style="2" customWidth="1"/>
    <col min="13" max="14" width="15.109375" style="2" customWidth="1"/>
    <col min="15" max="15" width="14.109375" customWidth="1"/>
    <col min="16" max="16" width="12.44140625" bestFit="1" customWidth="1"/>
    <col min="17" max="17" width="16.88671875" customWidth="1"/>
    <col min="18" max="18" width="13.33203125" customWidth="1"/>
    <col min="19" max="19" width="14.33203125" style="2" customWidth="1"/>
    <col min="20" max="20" width="14.33203125" customWidth="1"/>
    <col min="21" max="21" width="12.109375" customWidth="1"/>
    <col min="22" max="23" width="14.44140625" customWidth="1"/>
    <col min="24" max="27" width="16" style="11" customWidth="1"/>
    <col min="28" max="28" width="14.88671875" customWidth="1"/>
    <col min="29" max="30" width="15.33203125" customWidth="1"/>
    <col min="31" max="31" width="12.5546875" customWidth="1"/>
    <col min="32" max="32" width="16" style="60" customWidth="1"/>
    <col min="33" max="33" width="16" customWidth="1"/>
    <col min="34" max="34" width="13.33203125" customWidth="1"/>
    <col min="35" max="36" width="13.5546875" customWidth="1"/>
    <col min="37" max="39" width="11.88671875" style="11" customWidth="1"/>
    <col min="40" max="40" width="13.33203125" style="11" customWidth="1"/>
    <col min="41" max="41" width="12.6640625" customWidth="1"/>
    <col min="42" max="43" width="14.44140625" customWidth="1"/>
    <col min="44" max="44" width="13.88671875" customWidth="1"/>
    <col min="45" max="45" width="14.44140625" style="2" customWidth="1"/>
    <col min="46" max="46" width="14.44140625" customWidth="1"/>
    <col min="47" max="47" width="10.5546875" customWidth="1"/>
    <col min="48" max="48" width="15" customWidth="1"/>
    <col min="49" max="49" width="13.44140625" customWidth="1"/>
    <col min="50" max="53" width="15.109375" style="11" customWidth="1"/>
    <col min="54" max="54" width="12" customWidth="1"/>
    <col min="55" max="56" width="13.6640625" customWidth="1"/>
    <col min="57" max="57" width="12.33203125" customWidth="1"/>
    <col min="58" max="58" width="13.109375" style="2" customWidth="1"/>
    <col min="59" max="59" width="13.109375" customWidth="1"/>
    <col min="60" max="60" width="11.5546875" customWidth="1"/>
    <col min="61" max="62" width="13.5546875" customWidth="1"/>
    <col min="63" max="65" width="11.109375" style="11" customWidth="1"/>
    <col min="66" max="66" width="13.109375" style="11" customWidth="1"/>
    <col min="67" max="67" width="12.109375" customWidth="1"/>
    <col min="68" max="68" width="13.44140625" customWidth="1"/>
    <col min="69" max="69" width="12.6640625" customWidth="1"/>
    <col min="70" max="70" width="11.88671875" customWidth="1"/>
    <col min="71" max="71" width="14.88671875" style="2" customWidth="1"/>
    <col min="72" max="72" width="14.88671875" customWidth="1"/>
    <col min="73" max="73" width="12.33203125" customWidth="1"/>
    <col min="74" max="74" width="14.6640625" customWidth="1"/>
    <col min="75" max="75" width="13.5546875" customWidth="1"/>
    <col min="76" max="79" width="14" style="11" customWidth="1"/>
    <col min="80" max="80" width="12.33203125" customWidth="1"/>
    <col min="81" max="82" width="14.109375" customWidth="1"/>
    <col min="83" max="83" width="13.21875" bestFit="1" customWidth="1"/>
    <col min="84" max="84" width="14.5546875" style="2" customWidth="1"/>
    <col min="85" max="85" width="14.5546875" customWidth="1"/>
    <col min="87" max="88" width="14" customWidth="1"/>
    <col min="89" max="91" width="11.44140625" style="11"/>
    <col min="92" max="92" width="13.6640625" style="11" customWidth="1"/>
    <col min="94" max="95" width="13.44140625" customWidth="1"/>
    <col min="96" max="96" width="12.109375" customWidth="1"/>
    <col min="97" max="97" width="14.88671875" style="2" bestFit="1" customWidth="1"/>
    <col min="98" max="98" width="14.109375" customWidth="1"/>
    <col min="100" max="101" width="13.5546875" customWidth="1"/>
    <col min="102" max="104" width="11.44140625" style="11"/>
    <col min="105" max="105" width="13.5546875" style="11" customWidth="1"/>
    <col min="107" max="108" width="12.6640625" customWidth="1"/>
    <col min="109" max="109" width="12.33203125" customWidth="1"/>
    <col min="110" max="110" width="12.88671875" style="2" customWidth="1"/>
    <col min="111" max="111" width="12.88671875" customWidth="1"/>
    <col min="113" max="114" width="14.109375" customWidth="1"/>
    <col min="118" max="118" width="13.44140625" customWidth="1"/>
    <col min="120" max="121" width="13.33203125" customWidth="1"/>
    <col min="122" max="122" width="12.88671875" style="11" customWidth="1"/>
    <col min="123" max="123" width="13.44140625" style="2" customWidth="1"/>
    <col min="124" max="124" width="13.44140625" customWidth="1"/>
    <col min="126" max="127" width="14" customWidth="1"/>
    <col min="128" max="130" width="11.44140625" style="11"/>
    <col min="131" max="131" width="13.44140625" style="11" customWidth="1"/>
    <col min="133" max="133" width="14.33203125" customWidth="1"/>
    <col min="134" max="134" width="12.6640625" customWidth="1"/>
    <col min="135" max="135" width="11.44140625" style="11"/>
    <col min="136" max="136" width="14.33203125" style="2" customWidth="1"/>
    <col min="137" max="137" width="12.6640625" customWidth="1"/>
    <col min="139" max="139" width="14" customWidth="1"/>
    <col min="140" max="140" width="13.44140625" customWidth="1"/>
    <col min="144" max="151" width="13.109375" customWidth="1"/>
    <col min="152" max="152" width="13.88671875" bestFit="1" customWidth="1"/>
    <col min="153" max="164" width="13.109375" customWidth="1"/>
    <col min="165" max="165" width="13.88671875" bestFit="1" customWidth="1"/>
    <col min="166" max="170" width="13.109375" customWidth="1"/>
    <col min="172" max="172" width="4.44140625" bestFit="1" customWidth="1"/>
    <col min="173" max="173" width="19" customWidth="1"/>
    <col min="175" max="175" width="12.88671875" customWidth="1"/>
    <col min="177" max="177" width="16.44140625" bestFit="1" customWidth="1"/>
    <col min="178" max="178" width="17.6640625" customWidth="1"/>
    <col min="181" max="181" width="13.33203125" customWidth="1"/>
  </cols>
  <sheetData>
    <row r="2" spans="1:184" ht="31.2" x14ac:dyDescent="0.6">
      <c r="A2" s="212">
        <v>45474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2"/>
      <c r="AH2" s="212"/>
      <c r="AI2" s="212"/>
      <c r="AJ2" s="212"/>
      <c r="AK2" s="212"/>
      <c r="AL2" s="212"/>
      <c r="AM2" s="212"/>
      <c r="AN2" s="212"/>
      <c r="AO2" s="212"/>
      <c r="AP2" s="212"/>
      <c r="AQ2" s="212"/>
      <c r="AR2" s="212"/>
      <c r="AS2" s="212"/>
      <c r="AT2" s="212"/>
      <c r="AU2" s="212"/>
      <c r="AV2" s="212"/>
      <c r="AW2" s="212"/>
      <c r="AX2" s="212"/>
      <c r="AY2" s="212"/>
      <c r="AZ2" s="212"/>
      <c r="BA2" s="212"/>
      <c r="BB2" s="212"/>
      <c r="BC2" s="212"/>
      <c r="BD2" s="212"/>
      <c r="BE2" s="212"/>
      <c r="BF2" s="212"/>
      <c r="BG2" s="212"/>
      <c r="BH2" s="212"/>
      <c r="BI2" s="212"/>
      <c r="BJ2" s="212"/>
      <c r="BK2" s="212"/>
      <c r="BL2" s="212"/>
      <c r="BM2" s="212"/>
      <c r="BN2" s="212"/>
      <c r="BO2" s="212"/>
      <c r="BP2" s="212"/>
      <c r="BQ2" s="212"/>
      <c r="BR2" s="212"/>
      <c r="BS2" s="212"/>
      <c r="BT2" s="212"/>
      <c r="BU2" s="212"/>
      <c r="BV2" s="212"/>
      <c r="BW2" s="212"/>
      <c r="BX2" s="212"/>
      <c r="BY2" s="212"/>
      <c r="BZ2" s="212"/>
      <c r="CA2" s="212"/>
      <c r="CB2" s="212"/>
      <c r="CC2" s="212"/>
      <c r="CD2" s="212"/>
      <c r="CE2" s="212"/>
      <c r="CF2" s="212"/>
      <c r="CG2" s="212"/>
      <c r="CH2" s="212"/>
      <c r="CI2" s="212"/>
      <c r="CJ2" s="212"/>
      <c r="CK2" s="212"/>
      <c r="CL2" s="212"/>
      <c r="CM2" s="212"/>
      <c r="CN2" s="212"/>
      <c r="CO2" s="212"/>
      <c r="CP2" s="212"/>
      <c r="CQ2" s="212"/>
      <c r="CR2" s="212"/>
      <c r="CS2" s="212"/>
      <c r="CT2" s="212"/>
      <c r="CU2" s="212"/>
      <c r="CV2" s="212"/>
      <c r="CW2" s="212"/>
      <c r="CX2" s="212"/>
      <c r="CY2" s="212"/>
      <c r="CZ2" s="212"/>
      <c r="DA2" s="212"/>
      <c r="DB2" s="212"/>
      <c r="DC2" s="212"/>
      <c r="DD2" s="212"/>
      <c r="DE2" s="212"/>
      <c r="DF2" s="212"/>
      <c r="DG2" s="212"/>
      <c r="DH2" s="212"/>
      <c r="DI2" s="212"/>
      <c r="DJ2" s="212"/>
      <c r="DK2" s="212"/>
      <c r="DL2" s="212"/>
      <c r="DM2" s="212"/>
      <c r="DN2" s="212"/>
      <c r="DO2" s="212"/>
      <c r="DP2" s="212"/>
      <c r="DQ2" s="212"/>
      <c r="DR2" s="212"/>
      <c r="DS2" s="212"/>
      <c r="DT2" s="212"/>
      <c r="DU2" s="212"/>
      <c r="DV2" s="212"/>
      <c r="DW2" s="212"/>
      <c r="DX2" s="212"/>
      <c r="DY2" s="212"/>
      <c r="DZ2" s="212"/>
      <c r="EA2" s="212"/>
      <c r="EB2" s="212"/>
      <c r="EC2" s="212"/>
      <c r="ED2" s="212"/>
      <c r="EE2" s="212"/>
      <c r="EF2" s="212"/>
      <c r="EG2" s="212"/>
      <c r="EH2" s="212"/>
      <c r="EI2" s="212"/>
      <c r="EJ2" s="212"/>
      <c r="EK2" s="212"/>
      <c r="EL2" s="212"/>
      <c r="EM2" s="212"/>
      <c r="EN2" s="212"/>
      <c r="EO2" s="212"/>
      <c r="EP2" s="212"/>
      <c r="EQ2" s="212"/>
      <c r="ER2" s="212"/>
      <c r="ES2" s="212"/>
      <c r="ET2" s="212"/>
      <c r="EU2" s="212"/>
      <c r="EV2" s="212"/>
      <c r="EW2" s="212"/>
      <c r="EX2" s="212"/>
      <c r="EY2" s="212"/>
      <c r="EZ2" s="212"/>
      <c r="FA2" s="212"/>
      <c r="FB2" s="212"/>
      <c r="FC2" s="212"/>
      <c r="FD2" s="212"/>
      <c r="FE2" s="212"/>
      <c r="FF2" s="212"/>
      <c r="FG2" s="212"/>
      <c r="FH2" s="212"/>
      <c r="FI2" s="212"/>
      <c r="FJ2" s="212"/>
      <c r="FK2" s="212"/>
      <c r="FL2" s="212"/>
      <c r="FM2" s="212"/>
      <c r="FN2" s="212"/>
      <c r="FQ2" s="196" t="s">
        <v>108</v>
      </c>
      <c r="FR2" s="196"/>
      <c r="FS2" s="196"/>
      <c r="FT2" s="196"/>
      <c r="FU2" s="196"/>
      <c r="FV2" s="196"/>
      <c r="FW2" s="196"/>
      <c r="FX2" s="196"/>
      <c r="FY2" s="196"/>
      <c r="FZ2" s="196"/>
      <c r="GA2" s="196"/>
      <c r="GB2" s="196"/>
    </row>
    <row r="3" spans="1:184" ht="28.8" x14ac:dyDescent="0.55000000000000004">
      <c r="A3" s="198" t="s">
        <v>83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  <c r="AL3" s="199"/>
      <c r="AM3" s="199"/>
      <c r="AN3" s="199"/>
      <c r="AO3" s="199"/>
      <c r="AP3" s="199"/>
      <c r="AQ3" s="199"/>
      <c r="AR3" s="199"/>
      <c r="AS3" s="199"/>
      <c r="AT3" s="199"/>
      <c r="AU3" s="199"/>
      <c r="AV3" s="199"/>
      <c r="AW3" s="199"/>
      <c r="AX3" s="199"/>
      <c r="AY3" s="199"/>
      <c r="AZ3" s="199"/>
      <c r="BA3" s="199"/>
      <c r="BB3" s="199"/>
      <c r="BC3" s="199"/>
      <c r="BD3" s="199"/>
      <c r="BE3" s="199"/>
      <c r="BF3" s="199"/>
      <c r="BG3" s="199"/>
      <c r="BH3" s="199"/>
      <c r="BI3" s="199"/>
      <c r="BJ3" s="199"/>
      <c r="BK3" s="199"/>
      <c r="BL3" s="199"/>
      <c r="BM3" s="199"/>
      <c r="BN3" s="199"/>
      <c r="BO3" s="199"/>
      <c r="BP3" s="199"/>
      <c r="BQ3" s="199"/>
      <c r="BR3" s="199"/>
      <c r="BS3" s="199"/>
      <c r="BT3" s="199"/>
      <c r="BU3" s="199"/>
      <c r="BV3" s="199"/>
      <c r="BW3" s="199"/>
      <c r="BX3" s="199"/>
      <c r="BY3" s="199"/>
      <c r="BZ3" s="199"/>
      <c r="CA3" s="199"/>
      <c r="CB3" s="199"/>
      <c r="CC3" s="199"/>
      <c r="CD3" s="199"/>
      <c r="CE3" s="199"/>
      <c r="CF3" s="199"/>
      <c r="CG3" s="199"/>
      <c r="CH3" s="199"/>
      <c r="CI3" s="199"/>
      <c r="CJ3" s="199"/>
      <c r="CK3" s="199"/>
      <c r="CL3" s="199"/>
      <c r="CM3" s="199"/>
      <c r="CN3" s="199"/>
      <c r="CO3" s="199"/>
      <c r="CP3" s="199"/>
      <c r="CQ3" s="199"/>
      <c r="CR3" s="199"/>
      <c r="CS3" s="199"/>
      <c r="CT3" s="199"/>
      <c r="CU3" s="199"/>
      <c r="CV3" s="199"/>
      <c r="CW3" s="199"/>
      <c r="CX3" s="199"/>
      <c r="CY3" s="199"/>
      <c r="CZ3" s="199"/>
      <c r="DA3" s="199"/>
      <c r="DB3" s="199"/>
      <c r="DC3" s="199"/>
      <c r="DD3" s="199"/>
      <c r="DE3" s="199"/>
      <c r="DF3" s="199"/>
      <c r="DG3" s="199"/>
      <c r="DH3" s="199"/>
      <c r="DI3" s="199"/>
      <c r="DJ3" s="199"/>
      <c r="DK3" s="199"/>
      <c r="DL3" s="199"/>
      <c r="DM3" s="199"/>
      <c r="DN3" s="199"/>
      <c r="DO3" s="199"/>
      <c r="DP3" s="199"/>
      <c r="DQ3" s="199"/>
      <c r="DR3" s="199"/>
      <c r="DS3" s="199"/>
      <c r="DT3" s="199"/>
      <c r="DU3" s="199"/>
      <c r="DV3" s="199"/>
      <c r="DW3" s="199"/>
      <c r="DX3" s="199"/>
      <c r="DY3" s="199"/>
      <c r="DZ3" s="199"/>
      <c r="EA3" s="199"/>
      <c r="EB3" s="199"/>
      <c r="EC3" s="199"/>
      <c r="ED3" s="199"/>
      <c r="EE3" s="199"/>
      <c r="EF3" s="199"/>
      <c r="EG3" s="199"/>
      <c r="EH3" s="199"/>
      <c r="EI3" s="199"/>
      <c r="EJ3" s="199"/>
      <c r="EK3" s="199"/>
      <c r="EL3" s="199"/>
      <c r="EM3" s="199"/>
      <c r="EN3" s="199"/>
      <c r="EO3" s="64"/>
      <c r="EP3" s="64"/>
      <c r="EQ3" s="64"/>
      <c r="ER3" s="64"/>
      <c r="ES3" s="64"/>
      <c r="ET3" s="64"/>
      <c r="EU3" s="64"/>
      <c r="EV3" s="64"/>
      <c r="EW3" s="64"/>
      <c r="EX3" s="64"/>
      <c r="EY3" s="64"/>
      <c r="EZ3" s="64"/>
      <c r="FA3" s="64"/>
      <c r="FB3" s="64"/>
      <c r="FC3" s="64"/>
      <c r="FD3" s="64"/>
      <c r="FE3" s="64"/>
      <c r="FF3" s="64"/>
      <c r="FG3" s="64"/>
      <c r="FH3" s="64"/>
      <c r="FI3" s="64"/>
      <c r="FJ3" s="64"/>
      <c r="FK3" s="64"/>
      <c r="FL3" s="64"/>
      <c r="FM3" s="64"/>
      <c r="FN3" s="64"/>
      <c r="FQ3" s="196"/>
      <c r="FR3" s="196"/>
      <c r="FS3" s="196"/>
      <c r="FT3" s="196"/>
      <c r="FU3" s="196"/>
      <c r="FV3" s="196"/>
      <c r="FW3" s="196"/>
      <c r="FX3" s="196"/>
      <c r="FY3" s="196"/>
      <c r="FZ3" s="196"/>
      <c r="GA3" s="196"/>
      <c r="GB3" s="196"/>
    </row>
    <row r="4" spans="1:184" s="5" customFormat="1" ht="21" customHeight="1" x14ac:dyDescent="0.35">
      <c r="A4" s="202" t="s">
        <v>3</v>
      </c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30"/>
      <c r="O4" s="217" t="s">
        <v>4</v>
      </c>
      <c r="P4" s="218"/>
      <c r="Q4" s="218"/>
      <c r="R4" s="218"/>
      <c r="S4" s="218"/>
      <c r="T4" s="218"/>
      <c r="U4" s="218"/>
      <c r="V4" s="218"/>
      <c r="W4" s="218"/>
      <c r="X4" s="219"/>
      <c r="Y4" s="20"/>
      <c r="Z4" s="20"/>
      <c r="AA4" s="20"/>
      <c r="AB4" s="220" t="s">
        <v>5</v>
      </c>
      <c r="AC4" s="221"/>
      <c r="AD4" s="221"/>
      <c r="AE4" s="221"/>
      <c r="AF4" s="221"/>
      <c r="AG4" s="221"/>
      <c r="AH4" s="221"/>
      <c r="AI4" s="221"/>
      <c r="AJ4" s="221"/>
      <c r="AK4" s="221"/>
      <c r="AL4" s="21"/>
      <c r="AM4" s="21"/>
      <c r="AN4" s="21"/>
      <c r="AO4" s="226" t="s">
        <v>6</v>
      </c>
      <c r="AP4" s="227"/>
      <c r="AQ4" s="227"/>
      <c r="AR4" s="227"/>
      <c r="AS4" s="227"/>
      <c r="AT4" s="227"/>
      <c r="AU4" s="227"/>
      <c r="AV4" s="227"/>
      <c r="AW4" s="227"/>
      <c r="AX4" s="227"/>
      <c r="AY4" s="23"/>
      <c r="AZ4" s="23"/>
      <c r="BA4" s="23"/>
      <c r="BB4" s="204" t="s">
        <v>8</v>
      </c>
      <c r="BC4" s="204"/>
      <c r="BD4" s="204"/>
      <c r="BE4" s="204"/>
      <c r="BF4" s="204"/>
      <c r="BG4" s="204"/>
      <c r="BH4" s="204"/>
      <c r="BI4" s="204"/>
      <c r="BJ4" s="204"/>
      <c r="BK4" s="204"/>
      <c r="BL4" s="25"/>
      <c r="BM4" s="25"/>
      <c r="BN4" s="25"/>
      <c r="BO4" s="206" t="s">
        <v>7</v>
      </c>
      <c r="BP4" s="206"/>
      <c r="BQ4" s="206"/>
      <c r="BR4" s="206"/>
      <c r="BS4" s="206"/>
      <c r="BT4" s="206"/>
      <c r="BU4" s="206"/>
      <c r="BV4" s="206"/>
      <c r="BW4" s="206"/>
      <c r="BX4" s="206"/>
      <c r="BY4" s="27"/>
      <c r="BZ4" s="27"/>
      <c r="CA4" s="27"/>
      <c r="CB4" s="200" t="s">
        <v>10</v>
      </c>
      <c r="CC4" s="200"/>
      <c r="CD4" s="200"/>
      <c r="CE4" s="200"/>
      <c r="CF4" s="200"/>
      <c r="CG4" s="200"/>
      <c r="CH4" s="200"/>
      <c r="CI4" s="200"/>
      <c r="CJ4" s="200"/>
      <c r="CK4" s="200"/>
      <c r="CL4" s="17"/>
      <c r="CM4" s="17"/>
      <c r="CN4" s="17"/>
      <c r="CO4" s="215" t="s">
        <v>9</v>
      </c>
      <c r="CP4" s="215"/>
      <c r="CQ4" s="215"/>
      <c r="CR4" s="215"/>
      <c r="CS4" s="215"/>
      <c r="CT4" s="215"/>
      <c r="CU4" s="215"/>
      <c r="CV4" s="215"/>
      <c r="CW4" s="215"/>
      <c r="CX4" s="215"/>
      <c r="CY4" s="18"/>
      <c r="CZ4" s="18"/>
      <c r="DA4" s="18"/>
      <c r="DB4" s="216" t="s">
        <v>12</v>
      </c>
      <c r="DC4" s="216"/>
      <c r="DD4" s="216"/>
      <c r="DE4" s="216"/>
      <c r="DF4" s="216"/>
      <c r="DG4" s="216"/>
      <c r="DH4" s="216"/>
      <c r="DI4" s="216"/>
      <c r="DJ4" s="216"/>
      <c r="DK4" s="216"/>
      <c r="DL4" s="19"/>
      <c r="DM4" s="19"/>
      <c r="DN4" s="19"/>
      <c r="DO4" s="208" t="s">
        <v>11</v>
      </c>
      <c r="DP4" s="208"/>
      <c r="DQ4" s="208"/>
      <c r="DR4" s="208"/>
      <c r="DS4" s="208"/>
      <c r="DT4" s="208"/>
      <c r="DU4" s="208"/>
      <c r="DV4" s="208"/>
      <c r="DW4" s="208"/>
      <c r="DX4" s="208"/>
      <c r="DY4" s="15"/>
      <c r="DZ4" s="15"/>
      <c r="EA4" s="15"/>
      <c r="EB4" s="209" t="s">
        <v>13</v>
      </c>
      <c r="EC4" s="209"/>
      <c r="ED4" s="209"/>
      <c r="EE4" s="209"/>
      <c r="EF4" s="209"/>
      <c r="EG4" s="209"/>
      <c r="EH4" s="209"/>
      <c r="EI4" s="209"/>
      <c r="EJ4" s="209"/>
      <c r="EK4" s="210"/>
      <c r="EL4" s="34"/>
      <c r="EM4" s="34"/>
      <c r="EN4" s="34"/>
      <c r="EO4" s="213" t="s">
        <v>46</v>
      </c>
      <c r="EP4" s="213"/>
      <c r="EQ4" s="213"/>
      <c r="ER4" s="213"/>
      <c r="ES4" s="213"/>
      <c r="ET4" s="213"/>
      <c r="EU4" s="213"/>
      <c r="EV4" s="213"/>
      <c r="EW4" s="213"/>
      <c r="EX4" s="213"/>
      <c r="EY4" s="213"/>
      <c r="EZ4" s="213"/>
      <c r="FA4" s="213"/>
      <c r="FB4" s="214" t="s">
        <v>47</v>
      </c>
      <c r="FC4" s="214"/>
      <c r="FD4" s="214"/>
      <c r="FE4" s="214"/>
      <c r="FF4" s="214"/>
      <c r="FG4" s="214"/>
      <c r="FH4" s="214"/>
      <c r="FI4" s="214"/>
      <c r="FJ4" s="214"/>
      <c r="FK4" s="214"/>
      <c r="FL4" s="214"/>
      <c r="FM4" s="214"/>
      <c r="FN4" s="214"/>
      <c r="FQ4" s="197"/>
      <c r="FR4" s="197"/>
      <c r="FS4" s="197"/>
      <c r="FT4" s="197"/>
      <c r="FU4" s="197"/>
      <c r="FV4" s="197"/>
      <c r="FW4" s="197"/>
      <c r="FX4" s="197"/>
      <c r="FY4" s="197"/>
      <c r="FZ4" s="197"/>
      <c r="GA4" s="197"/>
      <c r="GB4" s="197"/>
    </row>
    <row r="5" spans="1:184" s="8" customFormat="1" ht="50.25" customHeight="1" x14ac:dyDescent="0.3">
      <c r="A5" s="6" t="s">
        <v>14</v>
      </c>
      <c r="B5" s="7" t="s">
        <v>0</v>
      </c>
      <c r="C5" s="7" t="s">
        <v>20</v>
      </c>
      <c r="D5" s="6" t="s">
        <v>73</v>
      </c>
      <c r="E5" s="7" t="s">
        <v>1</v>
      </c>
      <c r="F5" s="7" t="s">
        <v>2</v>
      </c>
      <c r="G5" s="6" t="s">
        <v>73</v>
      </c>
      <c r="H5" s="7" t="s">
        <v>17</v>
      </c>
      <c r="I5" s="7" t="s">
        <v>18</v>
      </c>
      <c r="J5" s="6" t="s">
        <v>73</v>
      </c>
      <c r="K5" s="7" t="s">
        <v>15</v>
      </c>
      <c r="L5" s="6" t="s">
        <v>73</v>
      </c>
      <c r="M5" s="7" t="s">
        <v>27</v>
      </c>
      <c r="N5" s="7" t="s">
        <v>28</v>
      </c>
      <c r="O5" s="7" t="s">
        <v>0</v>
      </c>
      <c r="P5" s="7" t="s">
        <v>16</v>
      </c>
      <c r="Q5" s="6" t="s">
        <v>73</v>
      </c>
      <c r="R5" s="7" t="s">
        <v>1</v>
      </c>
      <c r="S5" s="7" t="s">
        <v>2</v>
      </c>
      <c r="T5" s="6" t="s">
        <v>73</v>
      </c>
      <c r="U5" s="7" t="s">
        <v>17</v>
      </c>
      <c r="V5" s="7" t="s">
        <v>18</v>
      </c>
      <c r="W5" s="6" t="s">
        <v>73</v>
      </c>
      <c r="X5" s="12" t="s">
        <v>15</v>
      </c>
      <c r="Y5" s="6" t="s">
        <v>73</v>
      </c>
      <c r="Z5" s="12" t="s">
        <v>27</v>
      </c>
      <c r="AA5" s="12" t="s">
        <v>28</v>
      </c>
      <c r="AB5" s="7" t="s">
        <v>0</v>
      </c>
      <c r="AC5" s="7" t="s">
        <v>20</v>
      </c>
      <c r="AD5" s="6" t="s">
        <v>73</v>
      </c>
      <c r="AE5" s="7" t="s">
        <v>1</v>
      </c>
      <c r="AF5" s="59" t="s">
        <v>2</v>
      </c>
      <c r="AG5" s="6" t="s">
        <v>73</v>
      </c>
      <c r="AH5" s="7" t="s">
        <v>17</v>
      </c>
      <c r="AI5" s="7" t="s">
        <v>18</v>
      </c>
      <c r="AJ5" s="6" t="s">
        <v>73</v>
      </c>
      <c r="AK5" s="12" t="s">
        <v>15</v>
      </c>
      <c r="AL5" s="6" t="s">
        <v>73</v>
      </c>
      <c r="AM5" s="12" t="s">
        <v>27</v>
      </c>
      <c r="AN5" s="12" t="s">
        <v>29</v>
      </c>
      <c r="AO5" s="7" t="s">
        <v>0</v>
      </c>
      <c r="AP5" s="7" t="s">
        <v>20</v>
      </c>
      <c r="AQ5" s="6" t="s">
        <v>73</v>
      </c>
      <c r="AR5" s="7" t="s">
        <v>1</v>
      </c>
      <c r="AS5" s="7" t="s">
        <v>2</v>
      </c>
      <c r="AT5" s="6" t="s">
        <v>73</v>
      </c>
      <c r="AU5" s="7" t="s">
        <v>17</v>
      </c>
      <c r="AV5" s="7" t="s">
        <v>18</v>
      </c>
      <c r="AW5" s="6" t="s">
        <v>73</v>
      </c>
      <c r="AX5" s="12" t="s">
        <v>15</v>
      </c>
      <c r="AY5" s="6" t="s">
        <v>73</v>
      </c>
      <c r="AZ5" s="12" t="s">
        <v>27</v>
      </c>
      <c r="BA5" s="12" t="s">
        <v>29</v>
      </c>
      <c r="BB5" s="7" t="s">
        <v>0</v>
      </c>
      <c r="BC5" s="7" t="s">
        <v>20</v>
      </c>
      <c r="BD5" s="6" t="s">
        <v>73</v>
      </c>
      <c r="BE5" s="7" t="s">
        <v>1</v>
      </c>
      <c r="BF5" s="7" t="s">
        <v>2</v>
      </c>
      <c r="BG5" s="6" t="s">
        <v>73</v>
      </c>
      <c r="BH5" s="7" t="s">
        <v>17</v>
      </c>
      <c r="BI5" s="7" t="s">
        <v>18</v>
      </c>
      <c r="BJ5" s="6" t="s">
        <v>73</v>
      </c>
      <c r="BK5" s="12" t="s">
        <v>15</v>
      </c>
      <c r="BL5" s="6" t="s">
        <v>73</v>
      </c>
      <c r="BM5" s="12" t="s">
        <v>27</v>
      </c>
      <c r="BN5" s="12" t="s">
        <v>28</v>
      </c>
      <c r="BO5" s="7" t="s">
        <v>0</v>
      </c>
      <c r="BP5" s="7" t="s">
        <v>20</v>
      </c>
      <c r="BQ5" s="6" t="s">
        <v>73</v>
      </c>
      <c r="BR5" s="7" t="s">
        <v>1</v>
      </c>
      <c r="BS5" s="7" t="s">
        <v>2</v>
      </c>
      <c r="BT5" s="6" t="s">
        <v>73</v>
      </c>
      <c r="BU5" s="7" t="s">
        <v>17</v>
      </c>
      <c r="BV5" s="7" t="s">
        <v>18</v>
      </c>
      <c r="BW5" s="6" t="s">
        <v>73</v>
      </c>
      <c r="BX5" s="12" t="s">
        <v>15</v>
      </c>
      <c r="BY5" s="6" t="s">
        <v>73</v>
      </c>
      <c r="BZ5" s="12" t="s">
        <v>27</v>
      </c>
      <c r="CA5" s="12" t="s">
        <v>29</v>
      </c>
      <c r="CB5" s="7" t="s">
        <v>0</v>
      </c>
      <c r="CC5" s="7" t="s">
        <v>20</v>
      </c>
      <c r="CD5" s="6" t="s">
        <v>73</v>
      </c>
      <c r="CE5" s="7" t="s">
        <v>1</v>
      </c>
      <c r="CF5" s="7" t="s">
        <v>2</v>
      </c>
      <c r="CG5" s="6" t="s">
        <v>73</v>
      </c>
      <c r="CH5" s="7" t="s">
        <v>17</v>
      </c>
      <c r="CI5" s="7" t="s">
        <v>18</v>
      </c>
      <c r="CJ5" s="6" t="s">
        <v>73</v>
      </c>
      <c r="CK5" s="12" t="s">
        <v>15</v>
      </c>
      <c r="CL5" s="6" t="s">
        <v>73</v>
      </c>
      <c r="CM5" s="12" t="s">
        <v>27</v>
      </c>
      <c r="CN5" s="12" t="s">
        <v>28</v>
      </c>
      <c r="CO5" s="7" t="s">
        <v>0</v>
      </c>
      <c r="CP5" s="7" t="s">
        <v>20</v>
      </c>
      <c r="CQ5" s="6" t="s">
        <v>73</v>
      </c>
      <c r="CR5" s="7" t="s">
        <v>1</v>
      </c>
      <c r="CS5" s="7" t="s">
        <v>2</v>
      </c>
      <c r="CT5" s="6" t="s">
        <v>73</v>
      </c>
      <c r="CU5" s="7" t="s">
        <v>17</v>
      </c>
      <c r="CV5" s="7" t="s">
        <v>18</v>
      </c>
      <c r="CW5" s="6" t="s">
        <v>73</v>
      </c>
      <c r="CX5" s="12" t="s">
        <v>15</v>
      </c>
      <c r="CY5" s="6" t="s">
        <v>73</v>
      </c>
      <c r="CZ5" s="12" t="s">
        <v>27</v>
      </c>
      <c r="DA5" s="12" t="s">
        <v>28</v>
      </c>
      <c r="DB5" s="7" t="s">
        <v>0</v>
      </c>
      <c r="DC5" s="7" t="s">
        <v>20</v>
      </c>
      <c r="DD5" s="6" t="s">
        <v>73</v>
      </c>
      <c r="DE5" s="7" t="s">
        <v>1</v>
      </c>
      <c r="DF5" s="7" t="s">
        <v>2</v>
      </c>
      <c r="DG5" s="6" t="s">
        <v>73</v>
      </c>
      <c r="DH5" s="7" t="s">
        <v>17</v>
      </c>
      <c r="DI5" s="7" t="s">
        <v>18</v>
      </c>
      <c r="DJ5" s="6" t="s">
        <v>73</v>
      </c>
      <c r="DK5" s="7" t="s">
        <v>15</v>
      </c>
      <c r="DL5" s="6" t="s">
        <v>73</v>
      </c>
      <c r="DM5" s="7" t="s">
        <v>27</v>
      </c>
      <c r="DN5" s="7" t="s">
        <v>28</v>
      </c>
      <c r="DO5" s="7" t="s">
        <v>0</v>
      </c>
      <c r="DP5" s="7" t="s">
        <v>20</v>
      </c>
      <c r="DQ5" s="6" t="s">
        <v>73</v>
      </c>
      <c r="DR5" s="12" t="s">
        <v>1</v>
      </c>
      <c r="DS5" s="7" t="s">
        <v>2</v>
      </c>
      <c r="DT5" s="6" t="s">
        <v>73</v>
      </c>
      <c r="DU5" s="7" t="s">
        <v>17</v>
      </c>
      <c r="DV5" s="7" t="s">
        <v>18</v>
      </c>
      <c r="DW5" s="6" t="s">
        <v>73</v>
      </c>
      <c r="DX5" s="12" t="s">
        <v>15</v>
      </c>
      <c r="DY5" s="6" t="s">
        <v>73</v>
      </c>
      <c r="DZ5" s="12" t="s">
        <v>27</v>
      </c>
      <c r="EA5" s="12" t="s">
        <v>29</v>
      </c>
      <c r="EB5" s="7" t="s">
        <v>0</v>
      </c>
      <c r="EC5" s="7" t="s">
        <v>20</v>
      </c>
      <c r="ED5" s="6" t="s">
        <v>73</v>
      </c>
      <c r="EE5" s="12" t="s">
        <v>1</v>
      </c>
      <c r="EF5" s="7" t="s">
        <v>2</v>
      </c>
      <c r="EG5" s="6" t="s">
        <v>73</v>
      </c>
      <c r="EH5" s="7" t="s">
        <v>17</v>
      </c>
      <c r="EI5" s="7" t="s">
        <v>18</v>
      </c>
      <c r="EJ5" s="6" t="s">
        <v>73</v>
      </c>
      <c r="EK5" s="7" t="s">
        <v>15</v>
      </c>
      <c r="EL5" s="6" t="s">
        <v>73</v>
      </c>
      <c r="EM5" s="7" t="s">
        <v>27</v>
      </c>
      <c r="EN5" s="7" t="s">
        <v>29</v>
      </c>
      <c r="EO5" s="7" t="s">
        <v>0</v>
      </c>
      <c r="EP5" s="7" t="s">
        <v>20</v>
      </c>
      <c r="EQ5" s="6" t="s">
        <v>73</v>
      </c>
      <c r="ER5" s="12" t="s">
        <v>1</v>
      </c>
      <c r="ES5" s="7" t="s">
        <v>2</v>
      </c>
      <c r="ET5" s="6" t="s">
        <v>73</v>
      </c>
      <c r="EU5" s="7" t="s">
        <v>17</v>
      </c>
      <c r="EV5" s="7" t="s">
        <v>18</v>
      </c>
      <c r="EW5" s="6" t="s">
        <v>73</v>
      </c>
      <c r="EX5" s="7" t="s">
        <v>15</v>
      </c>
      <c r="EY5" s="6" t="s">
        <v>73</v>
      </c>
      <c r="EZ5" s="7" t="s">
        <v>27</v>
      </c>
      <c r="FA5" s="7" t="s">
        <v>29</v>
      </c>
      <c r="FB5" s="7" t="s">
        <v>0</v>
      </c>
      <c r="FC5" s="7" t="s">
        <v>20</v>
      </c>
      <c r="FD5" s="6" t="s">
        <v>73</v>
      </c>
      <c r="FE5" s="12" t="s">
        <v>1</v>
      </c>
      <c r="FF5" s="7" t="s">
        <v>2</v>
      </c>
      <c r="FG5" s="6" t="s">
        <v>73</v>
      </c>
      <c r="FH5" s="7" t="s">
        <v>17</v>
      </c>
      <c r="FI5" s="7" t="s">
        <v>18</v>
      </c>
      <c r="FJ5" s="6" t="s">
        <v>73</v>
      </c>
      <c r="FK5" s="7" t="s">
        <v>15</v>
      </c>
      <c r="FL5" s="6" t="s">
        <v>73</v>
      </c>
      <c r="FM5" s="7" t="s">
        <v>27</v>
      </c>
      <c r="FN5" s="7" t="s">
        <v>29</v>
      </c>
      <c r="FQ5" s="6" t="s">
        <v>14</v>
      </c>
      <c r="FR5" s="7" t="s">
        <v>0</v>
      </c>
      <c r="FS5" s="7" t="s">
        <v>16</v>
      </c>
      <c r="FT5" s="6" t="s">
        <v>73</v>
      </c>
      <c r="FU5" s="7" t="s">
        <v>1</v>
      </c>
      <c r="FV5" s="7" t="s">
        <v>2</v>
      </c>
      <c r="FW5" s="6" t="s">
        <v>73</v>
      </c>
      <c r="FX5" s="7" t="s">
        <v>17</v>
      </c>
      <c r="FY5" s="7" t="s">
        <v>19</v>
      </c>
      <c r="FZ5" s="6" t="s">
        <v>73</v>
      </c>
      <c r="GA5" s="7" t="s">
        <v>15</v>
      </c>
      <c r="GB5" s="6" t="s">
        <v>73</v>
      </c>
    </row>
    <row r="6" spans="1:184" x14ac:dyDescent="0.3">
      <c r="A6" s="9">
        <v>45474</v>
      </c>
      <c r="B6" s="71">
        <v>329</v>
      </c>
      <c r="C6" s="4">
        <v>329</v>
      </c>
      <c r="D6" s="117">
        <v>1.1644736842105261</v>
      </c>
      <c r="E6" s="4">
        <v>13841414</v>
      </c>
      <c r="F6" s="4">
        <v>13841414</v>
      </c>
      <c r="G6" s="117">
        <v>0.78265109032622915</v>
      </c>
      <c r="H6" s="4">
        <v>344</v>
      </c>
      <c r="I6" s="4">
        <v>344</v>
      </c>
      <c r="J6" s="117">
        <v>0.97701149425287359</v>
      </c>
      <c r="K6" s="4">
        <v>40236.66860465116</v>
      </c>
      <c r="L6" s="117">
        <v>-9.8310204311732985E-2</v>
      </c>
      <c r="M6" s="4">
        <v>12795</v>
      </c>
      <c r="N6" s="61">
        <v>2.5713169206721377E-2</v>
      </c>
      <c r="O6" s="4">
        <v>93</v>
      </c>
      <c r="P6" s="4">
        <v>93</v>
      </c>
      <c r="Q6" s="117">
        <v>1.2682926829268291</v>
      </c>
      <c r="R6" s="63">
        <v>4167652</v>
      </c>
      <c r="S6" s="63">
        <v>4167652</v>
      </c>
      <c r="T6" s="118">
        <v>0.95529470271690431</v>
      </c>
      <c r="U6" s="4">
        <v>96</v>
      </c>
      <c r="V6" s="4">
        <v>96</v>
      </c>
      <c r="W6" s="117">
        <v>1.1818181818181817</v>
      </c>
      <c r="X6" s="35">
        <v>43413.041666666664</v>
      </c>
      <c r="Y6" s="118">
        <v>-0.10382326125475227</v>
      </c>
      <c r="Z6" s="35">
        <v>2788</v>
      </c>
      <c r="AA6" s="61">
        <v>3.3357245337159253E-2</v>
      </c>
      <c r="AB6" s="4">
        <v>124</v>
      </c>
      <c r="AC6" s="4">
        <v>124</v>
      </c>
      <c r="AD6" s="117">
        <v>0.65333333333333332</v>
      </c>
      <c r="AE6" s="63">
        <v>3903882</v>
      </c>
      <c r="AF6" s="63">
        <v>3903882</v>
      </c>
      <c r="AG6" s="118">
        <v>0.27430007670839385</v>
      </c>
      <c r="AH6" s="4">
        <v>152</v>
      </c>
      <c r="AI6" s="4">
        <v>152</v>
      </c>
      <c r="AJ6" s="117">
        <v>0.92405063291139244</v>
      </c>
      <c r="AK6" s="35">
        <v>25683.434210526317</v>
      </c>
      <c r="AL6" s="118">
        <v>-0.33769930223708466</v>
      </c>
      <c r="AM6" s="35">
        <v>3002</v>
      </c>
      <c r="AN6" s="62">
        <v>4.1305796135909394E-2</v>
      </c>
      <c r="AO6" s="4">
        <v>88</v>
      </c>
      <c r="AP6" s="4">
        <v>88</v>
      </c>
      <c r="AQ6" s="117">
        <v>1.1463414634146343</v>
      </c>
      <c r="AR6" s="63">
        <v>4110403</v>
      </c>
      <c r="AS6" s="63">
        <v>4110403</v>
      </c>
      <c r="AT6" s="118">
        <v>1.046126927078407</v>
      </c>
      <c r="AU6" s="4">
        <v>98</v>
      </c>
      <c r="AV6" s="4">
        <v>98</v>
      </c>
      <c r="AW6" s="117">
        <v>1.1777777777777776</v>
      </c>
      <c r="AX6" s="35">
        <v>41942.887755102041</v>
      </c>
      <c r="AY6" s="118">
        <v>-6.0451921239506823E-2</v>
      </c>
      <c r="AZ6" s="35">
        <v>2754</v>
      </c>
      <c r="BA6" s="62">
        <v>3.195352214960058E-2</v>
      </c>
      <c r="BB6" s="4">
        <v>2</v>
      </c>
      <c r="BC6" s="4">
        <v>2</v>
      </c>
      <c r="BD6" s="117">
        <v>1</v>
      </c>
      <c r="BE6" s="63">
        <v>181980</v>
      </c>
      <c r="BF6" s="63">
        <v>181980</v>
      </c>
      <c r="BG6" s="118">
        <v>3.4396194193705778</v>
      </c>
      <c r="BH6" s="3">
        <v>2</v>
      </c>
      <c r="BI6" s="3">
        <v>2</v>
      </c>
      <c r="BJ6" s="117">
        <v>1</v>
      </c>
      <c r="BK6" s="35">
        <v>90990</v>
      </c>
      <c r="BL6" s="118">
        <v>1.2198097096852889</v>
      </c>
      <c r="BM6" s="35">
        <v>101</v>
      </c>
      <c r="BN6" s="62">
        <v>1.9801980198019802E-2</v>
      </c>
      <c r="BO6" s="4">
        <v>84</v>
      </c>
      <c r="BP6" s="4">
        <v>84</v>
      </c>
      <c r="BQ6" s="117">
        <v>1.2702702702702702</v>
      </c>
      <c r="BR6" s="63">
        <v>3262925</v>
      </c>
      <c r="BS6" s="63">
        <v>3262925</v>
      </c>
      <c r="BT6" s="118">
        <v>0.92007920582333447</v>
      </c>
      <c r="BU6" s="4">
        <v>90</v>
      </c>
      <c r="BV6" s="4">
        <v>90</v>
      </c>
      <c r="BW6" s="117">
        <v>1.3684210526315788</v>
      </c>
      <c r="BX6" s="35">
        <v>36254.722222222219</v>
      </c>
      <c r="BY6" s="118">
        <v>-0.1892998908745922</v>
      </c>
      <c r="BZ6" s="35">
        <v>3168</v>
      </c>
      <c r="CA6" s="62">
        <v>2.6515151515151516E-2</v>
      </c>
      <c r="CB6" s="4">
        <v>58</v>
      </c>
      <c r="CC6" s="4">
        <v>58</v>
      </c>
      <c r="CD6" s="117">
        <v>1.6363636363636362</v>
      </c>
      <c r="CE6" s="63">
        <v>4313586</v>
      </c>
      <c r="CF6" s="63">
        <v>4313586</v>
      </c>
      <c r="CG6" s="118">
        <v>1.8202699716376789</v>
      </c>
      <c r="CH6" s="4">
        <v>59</v>
      </c>
      <c r="CI6" s="4">
        <v>59</v>
      </c>
      <c r="CJ6" s="117">
        <v>1.5652173913043477</v>
      </c>
      <c r="CK6" s="35">
        <v>73111.627118644072</v>
      </c>
      <c r="CL6" s="118">
        <v>9.9427277079095155E-2</v>
      </c>
      <c r="CM6" s="35">
        <v>2006</v>
      </c>
      <c r="CN6" s="61">
        <v>2.8913260219341975E-2</v>
      </c>
      <c r="CO6" s="4">
        <v>71</v>
      </c>
      <c r="CP6" s="4">
        <v>71</v>
      </c>
      <c r="CQ6" s="117">
        <v>1.2903225806451615</v>
      </c>
      <c r="CR6" s="63">
        <v>3595129</v>
      </c>
      <c r="CS6" s="63">
        <v>3595129</v>
      </c>
      <c r="CT6" s="118">
        <v>1.3768976483111079</v>
      </c>
      <c r="CU6" s="4">
        <v>77</v>
      </c>
      <c r="CV6" s="4">
        <v>77</v>
      </c>
      <c r="CW6" s="117">
        <v>0.63829787234042556</v>
      </c>
      <c r="CX6" s="35">
        <v>46689.987012987011</v>
      </c>
      <c r="CY6" s="118">
        <v>0.4508336294885984</v>
      </c>
      <c r="CZ6" s="35">
        <v>2102</v>
      </c>
      <c r="DA6" s="61">
        <v>3.3777354900095147E-2</v>
      </c>
      <c r="DB6" s="4">
        <v>60</v>
      </c>
      <c r="DC6" s="4">
        <v>60</v>
      </c>
      <c r="DD6" s="117">
        <v>14</v>
      </c>
      <c r="DE6" s="63">
        <v>2407269</v>
      </c>
      <c r="DF6" s="63">
        <v>2407269</v>
      </c>
      <c r="DG6" s="118">
        <v>31.994366776315786</v>
      </c>
      <c r="DH6" s="3">
        <v>63</v>
      </c>
      <c r="DI6" s="3">
        <v>63</v>
      </c>
      <c r="DJ6" s="117">
        <v>11.6</v>
      </c>
      <c r="DK6" s="35">
        <v>38210.619047619046</v>
      </c>
      <c r="DL6" s="118">
        <v>1.6186005378028403</v>
      </c>
      <c r="DM6" s="35">
        <v>2164</v>
      </c>
      <c r="DN6" s="61">
        <v>2.7726432532347505E-2</v>
      </c>
      <c r="DO6" s="4">
        <v>59</v>
      </c>
      <c r="DP6" s="4">
        <v>59</v>
      </c>
      <c r="DQ6" s="117">
        <v>10.8</v>
      </c>
      <c r="DR6" s="63">
        <v>1782906</v>
      </c>
      <c r="DS6" s="63">
        <v>1782906</v>
      </c>
      <c r="DT6" s="118">
        <v>9.6969653335253252</v>
      </c>
      <c r="DU6" s="4">
        <v>75</v>
      </c>
      <c r="DV6" s="4">
        <v>75</v>
      </c>
      <c r="DW6" s="117">
        <v>14</v>
      </c>
      <c r="DX6" s="35">
        <v>23772.080000000002</v>
      </c>
      <c r="DY6" s="118">
        <v>-0.28686897776497833</v>
      </c>
      <c r="DZ6" s="35">
        <v>3697</v>
      </c>
      <c r="EA6" s="62">
        <v>1.5958885582905057E-2</v>
      </c>
      <c r="EB6" s="3">
        <v>2</v>
      </c>
      <c r="EC6" s="3">
        <v>2</v>
      </c>
      <c r="ED6" s="117">
        <v>1</v>
      </c>
      <c r="EE6" s="63">
        <v>29590</v>
      </c>
      <c r="EF6" s="63">
        <v>29590</v>
      </c>
      <c r="EG6" s="117">
        <v>2.3382220216606497</v>
      </c>
      <c r="EH6" s="3">
        <v>7</v>
      </c>
      <c r="EI6" s="3">
        <v>7</v>
      </c>
      <c r="EJ6" s="117">
        <v>6</v>
      </c>
      <c r="EK6" s="35">
        <v>4227.1428571428569</v>
      </c>
      <c r="EL6" s="118">
        <v>-0.52311113976276435</v>
      </c>
      <c r="EM6" s="35">
        <v>36</v>
      </c>
      <c r="EN6" s="61">
        <v>5.5555555555555552E-2</v>
      </c>
      <c r="EO6" s="4">
        <v>0</v>
      </c>
      <c r="EP6" s="4">
        <v>0</v>
      </c>
      <c r="EQ6" s="14"/>
      <c r="ER6" s="63">
        <v>0</v>
      </c>
      <c r="ES6" s="63">
        <v>0</v>
      </c>
      <c r="ET6" s="14">
        <v>0</v>
      </c>
      <c r="EU6" s="4">
        <v>0</v>
      </c>
      <c r="EV6" s="4">
        <v>0</v>
      </c>
      <c r="EW6" s="14">
        <v>0</v>
      </c>
      <c r="EX6" s="63">
        <v>0</v>
      </c>
      <c r="EY6" s="14">
        <v>0</v>
      </c>
      <c r="EZ6" s="63">
        <v>0</v>
      </c>
      <c r="FA6" s="65">
        <v>0</v>
      </c>
      <c r="FB6" s="4">
        <v>0</v>
      </c>
      <c r="FC6" s="4">
        <v>0</v>
      </c>
      <c r="FD6" s="14">
        <v>0</v>
      </c>
      <c r="FE6" s="63">
        <v>0</v>
      </c>
      <c r="FF6" s="63">
        <v>0</v>
      </c>
      <c r="FG6" s="14">
        <v>0</v>
      </c>
      <c r="FH6" s="4">
        <v>0</v>
      </c>
      <c r="FI6" s="4">
        <v>0</v>
      </c>
      <c r="FJ6" s="14">
        <v>0</v>
      </c>
      <c r="FK6" s="63">
        <v>0</v>
      </c>
      <c r="FL6" s="14">
        <v>0</v>
      </c>
      <c r="FM6" s="63">
        <v>0</v>
      </c>
      <c r="FN6" s="65">
        <v>0</v>
      </c>
      <c r="FP6" s="164">
        <v>1</v>
      </c>
      <c r="FQ6" s="9">
        <v>45474</v>
      </c>
      <c r="FR6" s="4">
        <v>970</v>
      </c>
      <c r="FS6" s="4">
        <v>970</v>
      </c>
      <c r="FT6" s="117">
        <v>1.3658536585365852</v>
      </c>
      <c r="FU6" s="4">
        <v>41596736</v>
      </c>
      <c r="FV6" s="4">
        <v>41596736</v>
      </c>
      <c r="FW6" s="117">
        <v>1.0799113648224288</v>
      </c>
      <c r="FX6" s="4">
        <v>1063</v>
      </c>
      <c r="FY6" s="4">
        <v>1063</v>
      </c>
      <c r="FZ6" s="117">
        <v>1.3008658008658007</v>
      </c>
      <c r="GA6" s="4">
        <v>39131.454374412038</v>
      </c>
      <c r="GB6" s="117">
        <v>-9.6030996662312296E-2</v>
      </c>
    </row>
    <row r="7" spans="1:184" x14ac:dyDescent="0.3">
      <c r="A7" s="9">
        <v>45475</v>
      </c>
      <c r="B7" s="71">
        <v>325</v>
      </c>
      <c r="C7" s="4">
        <v>654</v>
      </c>
      <c r="D7" s="117">
        <v>1.0630914826498423</v>
      </c>
      <c r="E7" s="4">
        <v>13907486</v>
      </c>
      <c r="F7" s="4">
        <v>27748900</v>
      </c>
      <c r="G7" s="117">
        <v>0.84998512619665445</v>
      </c>
      <c r="H7" s="4">
        <v>343</v>
      </c>
      <c r="I7" s="4">
        <v>687</v>
      </c>
      <c r="J7" s="117">
        <v>0.9297752808988764</v>
      </c>
      <c r="K7" s="4">
        <v>40546.606413994166</v>
      </c>
      <c r="L7" s="117">
        <v>1.9967804814079448E-2</v>
      </c>
      <c r="M7" s="4">
        <v>12590</v>
      </c>
      <c r="N7" s="32">
        <v>2.5814138204924543E-2</v>
      </c>
      <c r="O7" s="4">
        <v>81</v>
      </c>
      <c r="P7" s="3">
        <v>174</v>
      </c>
      <c r="Q7" s="117">
        <v>0.83157894736842097</v>
      </c>
      <c r="R7" s="58">
        <v>3716179</v>
      </c>
      <c r="S7" s="4">
        <v>7883831</v>
      </c>
      <c r="T7" s="117">
        <v>0.76212008779497808</v>
      </c>
      <c r="U7" s="4">
        <v>87</v>
      </c>
      <c r="V7" s="3">
        <v>183</v>
      </c>
      <c r="W7" s="117">
        <v>0.81188118811881194</v>
      </c>
      <c r="X7" s="10">
        <v>42714.701149425287</v>
      </c>
      <c r="Y7" s="119">
        <v>3.9335933952267199E-2</v>
      </c>
      <c r="Z7" s="10">
        <v>2759</v>
      </c>
      <c r="AA7" s="32">
        <v>2.9358463211308444E-2</v>
      </c>
      <c r="AB7" s="4">
        <v>92</v>
      </c>
      <c r="AC7" s="3">
        <v>216</v>
      </c>
      <c r="AD7" s="117">
        <v>0.56521739130434789</v>
      </c>
      <c r="AE7" s="58">
        <v>3373135</v>
      </c>
      <c r="AF7" s="58">
        <v>7277017</v>
      </c>
      <c r="AG7" s="117">
        <v>0.25403411337048487</v>
      </c>
      <c r="AH7" s="4">
        <v>108</v>
      </c>
      <c r="AI7" s="3">
        <v>260</v>
      </c>
      <c r="AJ7" s="117">
        <v>0.80555555555555558</v>
      </c>
      <c r="AK7" s="10">
        <v>31232.731481481482</v>
      </c>
      <c r="AL7" s="119">
        <v>-0.25889794231291952</v>
      </c>
      <c r="AM7" s="10">
        <v>2902</v>
      </c>
      <c r="AN7" s="33">
        <v>3.1702274293590627E-2</v>
      </c>
      <c r="AO7" s="4">
        <v>81</v>
      </c>
      <c r="AP7" s="3">
        <v>169</v>
      </c>
      <c r="AQ7" s="117">
        <v>0.77894736842105261</v>
      </c>
      <c r="AR7" s="58">
        <v>3634029</v>
      </c>
      <c r="AS7" s="4">
        <v>7744432</v>
      </c>
      <c r="AT7" s="117">
        <v>0.56106048630852556</v>
      </c>
      <c r="AU7" s="4">
        <v>92</v>
      </c>
      <c r="AV7" s="3">
        <v>190</v>
      </c>
      <c r="AW7" s="117">
        <v>0.84466019417475735</v>
      </c>
      <c r="AX7" s="10">
        <v>39500.315217391304</v>
      </c>
      <c r="AY7" s="119">
        <v>-0.22394581192922425</v>
      </c>
      <c r="AZ7" s="10">
        <v>2652</v>
      </c>
      <c r="BA7" s="33">
        <v>3.0542986425339366E-2</v>
      </c>
      <c r="BB7" s="3">
        <v>1</v>
      </c>
      <c r="BC7" s="3">
        <v>3</v>
      </c>
      <c r="BD7" s="117">
        <v>-0.5</v>
      </c>
      <c r="BE7" s="58">
        <v>57411</v>
      </c>
      <c r="BF7" s="4">
        <v>239391</v>
      </c>
      <c r="BG7" s="117">
        <v>0.8424613253290234</v>
      </c>
      <c r="BH7" s="3">
        <v>1</v>
      </c>
      <c r="BI7" s="3">
        <v>3</v>
      </c>
      <c r="BJ7" s="117">
        <v>-0.5714285714285714</v>
      </c>
      <c r="BK7" s="10">
        <v>57411</v>
      </c>
      <c r="BL7" s="119">
        <v>2.8730155160782549</v>
      </c>
      <c r="BM7" s="10">
        <v>106</v>
      </c>
      <c r="BN7" s="33">
        <v>9.433962264150943E-3</v>
      </c>
      <c r="BO7" s="4">
        <v>89</v>
      </c>
      <c r="BP7" s="3">
        <v>173</v>
      </c>
      <c r="BQ7" s="117">
        <v>1.3066666666666666</v>
      </c>
      <c r="BR7" s="58">
        <v>3369462</v>
      </c>
      <c r="BS7" s="4">
        <v>6632387</v>
      </c>
      <c r="BT7" s="117">
        <v>1.0013678635648886</v>
      </c>
      <c r="BU7" s="4">
        <v>101</v>
      </c>
      <c r="BV7" s="3">
        <v>191</v>
      </c>
      <c r="BW7" s="117">
        <v>1.3580246913580245</v>
      </c>
      <c r="BX7" s="10">
        <v>33361.009900990102</v>
      </c>
      <c r="BY7" s="119">
        <v>-0.11150648398131857</v>
      </c>
      <c r="BZ7" s="10">
        <v>2939</v>
      </c>
      <c r="CA7" s="33">
        <v>3.0282408982647158E-2</v>
      </c>
      <c r="CB7" s="4">
        <v>58</v>
      </c>
      <c r="CC7" s="3">
        <v>116</v>
      </c>
      <c r="CD7" s="117">
        <v>1.4680851063829787</v>
      </c>
      <c r="CE7" s="58">
        <v>4182601</v>
      </c>
      <c r="CF7" s="4">
        <v>8496187</v>
      </c>
      <c r="CG7" s="117">
        <v>1.7876888317393176</v>
      </c>
      <c r="CH7" s="4">
        <v>58</v>
      </c>
      <c r="CI7" s="3">
        <v>117</v>
      </c>
      <c r="CJ7" s="117">
        <v>1.3877551020408165</v>
      </c>
      <c r="CK7" s="10">
        <v>72113.81034482758</v>
      </c>
      <c r="CL7" s="119">
        <v>0.23494019726905435</v>
      </c>
      <c r="CM7" s="10">
        <v>1884</v>
      </c>
      <c r="CN7" s="32">
        <v>3.0785562632696391E-2</v>
      </c>
      <c r="CO7" s="4">
        <v>88</v>
      </c>
      <c r="CP7" s="3">
        <v>159</v>
      </c>
      <c r="CQ7" s="117">
        <v>1.6949152542372881</v>
      </c>
      <c r="CR7" s="58">
        <v>4011525</v>
      </c>
      <c r="CS7" s="4">
        <v>7606654</v>
      </c>
      <c r="CT7" s="117">
        <v>2.0522334039548022</v>
      </c>
      <c r="CU7" s="4">
        <v>94</v>
      </c>
      <c r="CV7" s="3">
        <v>171</v>
      </c>
      <c r="CW7" s="117">
        <v>1.2799999999999998</v>
      </c>
      <c r="CX7" s="10">
        <v>42675.797872340423</v>
      </c>
      <c r="CY7" s="119">
        <v>0.21976903568238182</v>
      </c>
      <c r="CZ7" s="10">
        <v>2003</v>
      </c>
      <c r="DA7" s="32">
        <v>4.393409885172242E-2</v>
      </c>
      <c r="DB7" s="4">
        <v>40</v>
      </c>
      <c r="DC7" s="3">
        <v>100</v>
      </c>
      <c r="DD7" s="117">
        <v>13.285714285714286</v>
      </c>
      <c r="DE7" s="58">
        <v>2034507</v>
      </c>
      <c r="DF7" s="4">
        <v>4441776</v>
      </c>
      <c r="DG7" s="117">
        <v>24.247405217984426</v>
      </c>
      <c r="DH7" s="4">
        <v>51</v>
      </c>
      <c r="DI7" s="3">
        <v>114</v>
      </c>
      <c r="DJ7" s="117">
        <v>13.25</v>
      </c>
      <c r="DK7" s="10">
        <v>39892.294117647056</v>
      </c>
      <c r="DL7" s="119">
        <v>0.1622499985718282</v>
      </c>
      <c r="DM7" s="10">
        <v>2015</v>
      </c>
      <c r="DN7" s="32">
        <v>1.9851116625310174E-2</v>
      </c>
      <c r="DO7" s="4">
        <v>49</v>
      </c>
      <c r="DP7" s="3">
        <v>108</v>
      </c>
      <c r="DQ7" s="117">
        <v>4.6842105263157894</v>
      </c>
      <c r="DR7" s="58">
        <v>2029890</v>
      </c>
      <c r="DS7" s="4">
        <v>3812796</v>
      </c>
      <c r="DT7" s="117">
        <v>6.0664650216286544</v>
      </c>
      <c r="DU7" s="4">
        <v>58</v>
      </c>
      <c r="DV7" s="3">
        <v>133</v>
      </c>
      <c r="DW7" s="117">
        <v>6</v>
      </c>
      <c r="DX7" s="10">
        <v>34998.103448275862</v>
      </c>
      <c r="DY7" s="119">
        <v>0.31399628916956868</v>
      </c>
      <c r="DZ7" s="10">
        <v>5291</v>
      </c>
      <c r="EA7" s="33">
        <v>9.2610092610092617E-3</v>
      </c>
      <c r="EB7" s="3">
        <v>0</v>
      </c>
      <c r="EC7" s="3">
        <v>2</v>
      </c>
      <c r="ED7" s="117">
        <v>0</v>
      </c>
      <c r="EE7" s="58">
        <v>0</v>
      </c>
      <c r="EF7" s="4">
        <v>29590</v>
      </c>
      <c r="EG7" s="117">
        <v>0.17963642162334548</v>
      </c>
      <c r="EH7" s="3">
        <v>0</v>
      </c>
      <c r="EI7" s="3">
        <v>7</v>
      </c>
      <c r="EJ7" s="117">
        <v>2.5</v>
      </c>
      <c r="EK7" s="58">
        <v>0</v>
      </c>
      <c r="EL7" s="119">
        <v>0</v>
      </c>
      <c r="EM7" s="10">
        <v>26</v>
      </c>
      <c r="EN7" s="32">
        <v>0</v>
      </c>
      <c r="EO7" s="4">
        <v>0</v>
      </c>
      <c r="EP7" s="4">
        <f t="shared" ref="EP7:EP35" si="0">+EP6+EO7</f>
        <v>0</v>
      </c>
      <c r="EQ7" s="14"/>
      <c r="ER7" s="63">
        <v>0</v>
      </c>
      <c r="ES7" s="4">
        <f t="shared" ref="ES7:ES35" si="1">+ES6+ER7</f>
        <v>0</v>
      </c>
      <c r="ET7" s="14">
        <v>0</v>
      </c>
      <c r="EU7" s="4">
        <v>0</v>
      </c>
      <c r="EV7" s="4">
        <f t="shared" ref="EV7:EV35" si="2">+EV6+EU7</f>
        <v>0</v>
      </c>
      <c r="EW7" s="14">
        <v>0</v>
      </c>
      <c r="EX7" s="58">
        <v>0</v>
      </c>
      <c r="EY7" s="14">
        <v>0</v>
      </c>
      <c r="EZ7" s="63">
        <v>0</v>
      </c>
      <c r="FA7" s="66">
        <v>0</v>
      </c>
      <c r="FB7" s="4">
        <v>0</v>
      </c>
      <c r="FC7" s="4">
        <f t="shared" ref="FC7:FC35" si="3">+FC6+FB7</f>
        <v>0</v>
      </c>
      <c r="FD7" s="14">
        <v>0</v>
      </c>
      <c r="FE7" s="63">
        <v>0</v>
      </c>
      <c r="FF7" s="4">
        <f t="shared" ref="FF7:FF35" si="4">+FF6+FE7</f>
        <v>0</v>
      </c>
      <c r="FG7" s="14">
        <v>0</v>
      </c>
      <c r="FH7" s="4">
        <v>0</v>
      </c>
      <c r="FI7" s="4">
        <f t="shared" ref="FI7:FI35" si="5">+FI6+FH7</f>
        <v>0</v>
      </c>
      <c r="FJ7" s="14">
        <v>0</v>
      </c>
      <c r="FK7" s="58">
        <v>0</v>
      </c>
      <c r="FL7" s="14">
        <v>0</v>
      </c>
      <c r="FM7" s="63">
        <v>0</v>
      </c>
      <c r="FN7" s="66">
        <v>0</v>
      </c>
      <c r="FP7" s="164">
        <v>2</v>
      </c>
      <c r="FQ7" s="9">
        <v>45475</v>
      </c>
      <c r="FR7" s="4">
        <v>904</v>
      </c>
      <c r="FS7" s="4">
        <v>1874</v>
      </c>
      <c r="FT7" s="117">
        <v>1.1790697674418604</v>
      </c>
      <c r="FU7" s="4">
        <v>40316225</v>
      </c>
      <c r="FV7" s="4">
        <v>81912961</v>
      </c>
      <c r="FW7" s="117">
        <v>1.0497802840585986</v>
      </c>
      <c r="FX7" s="4">
        <v>993</v>
      </c>
      <c r="FY7" s="4">
        <v>2056</v>
      </c>
      <c r="FZ7" s="117">
        <v>1.1756613756613756</v>
      </c>
      <c r="GA7" s="4">
        <v>40600.427995971804</v>
      </c>
      <c r="GB7" s="117">
        <v>-1.7659839009762202E-2</v>
      </c>
    </row>
    <row r="8" spans="1:184" x14ac:dyDescent="0.3">
      <c r="A8" s="9">
        <v>45476</v>
      </c>
      <c r="B8" s="71">
        <v>335</v>
      </c>
      <c r="C8" s="4">
        <v>989</v>
      </c>
      <c r="D8" s="117">
        <v>0.59773828756058167</v>
      </c>
      <c r="E8" s="4">
        <v>14374452</v>
      </c>
      <c r="F8" s="4">
        <v>42123352</v>
      </c>
      <c r="G8" s="117">
        <v>0.39412385824649321</v>
      </c>
      <c r="H8" s="4">
        <v>362</v>
      </c>
      <c r="I8" s="4">
        <v>1049</v>
      </c>
      <c r="J8" s="117">
        <v>0.54264705882352948</v>
      </c>
      <c r="K8" s="4">
        <v>39708.43093922652</v>
      </c>
      <c r="L8" s="117">
        <v>-0.154440242570693</v>
      </c>
      <c r="M8" s="4">
        <v>14463</v>
      </c>
      <c r="N8" s="32">
        <v>2.3162552720735672E-2</v>
      </c>
      <c r="O8" s="4">
        <v>81</v>
      </c>
      <c r="P8" s="3">
        <v>255</v>
      </c>
      <c r="Q8" s="117">
        <v>0.30769230769230771</v>
      </c>
      <c r="R8" s="58">
        <v>4108274</v>
      </c>
      <c r="S8" s="4">
        <v>11992105</v>
      </c>
      <c r="T8" s="117">
        <v>0.32918189304790313</v>
      </c>
      <c r="U8" s="4">
        <v>93</v>
      </c>
      <c r="V8" s="3">
        <v>276</v>
      </c>
      <c r="W8" s="117">
        <v>0.32057416267942584</v>
      </c>
      <c r="X8" s="10">
        <v>44174.989247311831</v>
      </c>
      <c r="Y8" s="119">
        <v>4.89849275214711E-2</v>
      </c>
      <c r="Z8" s="58">
        <v>2683</v>
      </c>
      <c r="AA8" s="32">
        <v>3.0190085724934774E-2</v>
      </c>
      <c r="AB8" s="4">
        <v>75</v>
      </c>
      <c r="AC8" s="3">
        <v>291</v>
      </c>
      <c r="AD8" s="117">
        <v>3.9285714285714368E-2</v>
      </c>
      <c r="AE8" s="58">
        <v>2366653</v>
      </c>
      <c r="AF8" s="58">
        <v>9643670</v>
      </c>
      <c r="AG8" s="117">
        <v>-0.24796685201440105</v>
      </c>
      <c r="AH8" s="4">
        <v>89</v>
      </c>
      <c r="AI8" s="3">
        <v>349</v>
      </c>
      <c r="AJ8" s="117">
        <v>0.18305084745762712</v>
      </c>
      <c r="AK8" s="10">
        <v>26591.606741573032</v>
      </c>
      <c r="AL8" s="119">
        <v>-0.42806238774392535</v>
      </c>
      <c r="AM8" s="58">
        <v>2899</v>
      </c>
      <c r="AN8" s="33">
        <v>2.5870989996550534E-2</v>
      </c>
      <c r="AO8" s="4">
        <v>86</v>
      </c>
      <c r="AP8" s="3">
        <v>255</v>
      </c>
      <c r="AQ8" s="117">
        <v>0.22009569377990434</v>
      </c>
      <c r="AR8" s="58">
        <v>3578280</v>
      </c>
      <c r="AS8" s="4">
        <v>11322712</v>
      </c>
      <c r="AT8" s="117">
        <v>5.5313025287426987E-2</v>
      </c>
      <c r="AU8" s="4">
        <v>95</v>
      </c>
      <c r="AV8" s="3">
        <v>285</v>
      </c>
      <c r="AW8" s="117">
        <v>0.2723214285714286</v>
      </c>
      <c r="AX8" s="10">
        <v>37666.105263157893</v>
      </c>
      <c r="AY8" s="119">
        <v>-0.20988025514167319</v>
      </c>
      <c r="AZ8" s="58">
        <v>2485</v>
      </c>
      <c r="BA8" s="33">
        <v>3.460764587525151E-2</v>
      </c>
      <c r="BB8" s="4">
        <v>2</v>
      </c>
      <c r="BC8" s="3">
        <v>5</v>
      </c>
      <c r="BD8" s="117">
        <v>-0.76190476190476186</v>
      </c>
      <c r="BE8" s="58">
        <v>98980</v>
      </c>
      <c r="BF8" s="4">
        <v>338371</v>
      </c>
      <c r="BG8" s="117">
        <v>-0.76015324855753552</v>
      </c>
      <c r="BH8" s="4">
        <v>2</v>
      </c>
      <c r="BI8" s="3">
        <v>5</v>
      </c>
      <c r="BJ8" s="117">
        <v>-0.77272727272727271</v>
      </c>
      <c r="BK8" s="10">
        <v>49490</v>
      </c>
      <c r="BL8" s="119">
        <v>-0.4204239372291837</v>
      </c>
      <c r="BM8" s="58">
        <v>84</v>
      </c>
      <c r="BN8" s="33">
        <v>2.3809523809523808E-2</v>
      </c>
      <c r="BO8" s="4">
        <v>63</v>
      </c>
      <c r="BP8" s="3">
        <v>236</v>
      </c>
      <c r="BQ8" s="117">
        <v>0.46583850931677029</v>
      </c>
      <c r="BR8" s="58">
        <v>2506050</v>
      </c>
      <c r="BS8" s="4">
        <v>9138437</v>
      </c>
      <c r="BT8" s="117">
        <v>0.11677282507649789</v>
      </c>
      <c r="BU8" s="4">
        <v>70</v>
      </c>
      <c r="BV8" s="3">
        <v>261</v>
      </c>
      <c r="BW8" s="117">
        <v>0.5</v>
      </c>
      <c r="BX8" s="10">
        <v>35800.714285714283</v>
      </c>
      <c r="BY8" s="119">
        <v>-0.31618670302519258</v>
      </c>
      <c r="BZ8" s="58">
        <v>2926</v>
      </c>
      <c r="CA8" s="33">
        <v>2.1531100478468901E-2</v>
      </c>
      <c r="CB8" s="4">
        <v>34</v>
      </c>
      <c r="CC8" s="3">
        <v>150</v>
      </c>
      <c r="CD8" s="117">
        <v>0.14503816793893121</v>
      </c>
      <c r="CE8" s="58">
        <v>3026641</v>
      </c>
      <c r="CF8" s="4">
        <v>11522828</v>
      </c>
      <c r="CG8" s="117">
        <v>4.7103837302551854E-2</v>
      </c>
      <c r="CH8" s="4">
        <v>35</v>
      </c>
      <c r="CI8" s="3">
        <v>152</v>
      </c>
      <c r="CJ8" s="117">
        <v>0.10948905109489049</v>
      </c>
      <c r="CK8" s="10">
        <v>86475.457142857136</v>
      </c>
      <c r="CL8" s="119">
        <v>-4.3596065242517246E-2</v>
      </c>
      <c r="CM8" s="58">
        <v>1959</v>
      </c>
      <c r="CN8" s="32">
        <v>1.7355793772332824E-2</v>
      </c>
      <c r="CO8" s="4">
        <v>59</v>
      </c>
      <c r="CP8" s="3">
        <v>218</v>
      </c>
      <c r="CQ8" s="117">
        <v>0.74399999999999999</v>
      </c>
      <c r="CR8" s="58">
        <v>2669825</v>
      </c>
      <c r="CS8" s="4">
        <v>10276479</v>
      </c>
      <c r="CT8" s="117">
        <v>0.8896734783192326</v>
      </c>
      <c r="CU8" s="4">
        <v>68</v>
      </c>
      <c r="CV8" s="3">
        <v>239</v>
      </c>
      <c r="CW8" s="117">
        <v>0.65972222222222232</v>
      </c>
      <c r="CX8" s="10">
        <v>39262.132352941175</v>
      </c>
      <c r="CY8" s="119">
        <v>-8.0440338365028285E-2</v>
      </c>
      <c r="CZ8" s="58">
        <v>2003</v>
      </c>
      <c r="DA8" s="32">
        <v>2.9455816275586619E-2</v>
      </c>
      <c r="DB8" s="4">
        <v>56</v>
      </c>
      <c r="DC8" s="3">
        <v>156</v>
      </c>
      <c r="DD8" s="117">
        <v>8.75</v>
      </c>
      <c r="DE8" s="58">
        <v>1789644</v>
      </c>
      <c r="DF8" s="4">
        <v>6231420</v>
      </c>
      <c r="DG8" s="117">
        <v>14.586343171585792</v>
      </c>
      <c r="DH8" s="4">
        <v>63</v>
      </c>
      <c r="DI8" s="3">
        <v>177</v>
      </c>
      <c r="DJ8" s="117">
        <v>7.4285714285714288</v>
      </c>
      <c r="DK8" s="10">
        <v>28407.047619047618</v>
      </c>
      <c r="DL8" s="119">
        <v>0.649580645229906</v>
      </c>
      <c r="DM8" s="58">
        <v>1971</v>
      </c>
      <c r="DN8" s="32">
        <v>2.8411973617453068E-2</v>
      </c>
      <c r="DO8" s="4">
        <v>46</v>
      </c>
      <c r="DP8" s="3">
        <v>154</v>
      </c>
      <c r="DQ8" s="117">
        <v>3.4000000000000004</v>
      </c>
      <c r="DR8" s="58">
        <v>1715594</v>
      </c>
      <c r="DS8" s="4">
        <v>5528390</v>
      </c>
      <c r="DT8" s="117">
        <v>4.609679871010818</v>
      </c>
      <c r="DU8" s="4">
        <v>57</v>
      </c>
      <c r="DV8" s="3">
        <v>190</v>
      </c>
      <c r="DW8" s="117">
        <v>4.1351351351351351</v>
      </c>
      <c r="DX8" s="10">
        <v>30098.140350877195</v>
      </c>
      <c r="DY8" s="119">
        <v>0.21486752083944838</v>
      </c>
      <c r="DZ8" s="58">
        <v>3404</v>
      </c>
      <c r="EA8" s="33">
        <v>1.3513513513513514E-2</v>
      </c>
      <c r="EB8" s="4">
        <v>1</v>
      </c>
      <c r="EC8" s="3">
        <v>3</v>
      </c>
      <c r="ED8" s="117">
        <v>-0.5</v>
      </c>
      <c r="EE8" s="58">
        <v>13715</v>
      </c>
      <c r="EF8" s="4">
        <v>43305</v>
      </c>
      <c r="EG8" s="117">
        <v>-0.5493475138926468</v>
      </c>
      <c r="EH8" s="4">
        <v>1</v>
      </c>
      <c r="EI8" s="3">
        <v>8</v>
      </c>
      <c r="EJ8" s="117">
        <v>0.33333333333333326</v>
      </c>
      <c r="EK8" s="10">
        <v>13715</v>
      </c>
      <c r="EL8" s="119">
        <v>-0.22743275594986623</v>
      </c>
      <c r="EM8" s="58">
        <v>29</v>
      </c>
      <c r="EN8" s="32">
        <v>3.4482758620689655E-2</v>
      </c>
      <c r="EO8" s="4">
        <v>0</v>
      </c>
      <c r="EP8" s="4">
        <f t="shared" si="0"/>
        <v>0</v>
      </c>
      <c r="EQ8" s="14"/>
      <c r="ER8" s="63">
        <v>0</v>
      </c>
      <c r="ES8" s="4">
        <f t="shared" si="1"/>
        <v>0</v>
      </c>
      <c r="ET8" s="14">
        <v>0</v>
      </c>
      <c r="EU8" s="4">
        <v>0</v>
      </c>
      <c r="EV8" s="4">
        <f t="shared" si="2"/>
        <v>0</v>
      </c>
      <c r="EW8" s="14">
        <v>0</v>
      </c>
      <c r="EX8" s="58">
        <v>0</v>
      </c>
      <c r="EY8" s="14">
        <v>0</v>
      </c>
      <c r="EZ8" s="63">
        <v>0</v>
      </c>
      <c r="FA8" s="66">
        <v>0</v>
      </c>
      <c r="FB8" s="4">
        <v>0</v>
      </c>
      <c r="FC8" s="4">
        <f t="shared" si="3"/>
        <v>0</v>
      </c>
      <c r="FD8" s="14">
        <v>0</v>
      </c>
      <c r="FE8" s="63">
        <v>0</v>
      </c>
      <c r="FF8" s="4">
        <f t="shared" si="4"/>
        <v>0</v>
      </c>
      <c r="FG8" s="14">
        <v>0</v>
      </c>
      <c r="FH8" s="4">
        <v>0</v>
      </c>
      <c r="FI8" s="4">
        <f t="shared" si="5"/>
        <v>0</v>
      </c>
      <c r="FJ8" s="14">
        <v>0</v>
      </c>
      <c r="FK8" s="58">
        <v>0</v>
      </c>
      <c r="FL8" s="14">
        <v>0</v>
      </c>
      <c r="FM8" s="63">
        <v>0</v>
      </c>
      <c r="FN8" s="66">
        <v>0</v>
      </c>
      <c r="FP8" s="164">
        <v>3</v>
      </c>
      <c r="FQ8" s="9">
        <v>45476</v>
      </c>
      <c r="FR8" s="4">
        <v>838</v>
      </c>
      <c r="FS8" s="4">
        <v>2712</v>
      </c>
      <c r="FT8" s="117">
        <v>0.50834260289210231</v>
      </c>
      <c r="FU8" s="4">
        <v>36248108</v>
      </c>
      <c r="FV8" s="4">
        <v>118161069</v>
      </c>
      <c r="FW8" s="117">
        <v>0.30842896353608906</v>
      </c>
      <c r="FX8" s="4">
        <v>935</v>
      </c>
      <c r="FY8" s="4">
        <v>2991</v>
      </c>
      <c r="FZ8" s="117">
        <v>0.53463314520266803</v>
      </c>
      <c r="GA8" s="4">
        <v>38768.029946524068</v>
      </c>
      <c r="GB8" s="117">
        <v>-0.2268843164846378</v>
      </c>
    </row>
    <row r="9" spans="1:184" x14ac:dyDescent="0.3">
      <c r="A9" s="9">
        <v>45477</v>
      </c>
      <c r="B9" s="71">
        <v>261</v>
      </c>
      <c r="C9" s="4">
        <v>1250</v>
      </c>
      <c r="D9" s="117">
        <v>0.38888888888888884</v>
      </c>
      <c r="E9" s="4">
        <v>9710774</v>
      </c>
      <c r="F9" s="4">
        <v>51834126</v>
      </c>
      <c r="G9" s="117">
        <v>0.17170394078698203</v>
      </c>
      <c r="H9" s="4">
        <v>277</v>
      </c>
      <c r="I9" s="4">
        <v>1326</v>
      </c>
      <c r="J9" s="117">
        <v>0.34756097560975618</v>
      </c>
      <c r="K9" s="4">
        <v>35056.94584837545</v>
      </c>
      <c r="L9" s="117">
        <v>-0.24002919295726277</v>
      </c>
      <c r="M9" s="4">
        <v>12241</v>
      </c>
      <c r="N9" s="32">
        <v>2.1321787435667022E-2</v>
      </c>
      <c r="O9" s="4">
        <v>66</v>
      </c>
      <c r="P9" s="3">
        <v>321</v>
      </c>
      <c r="Q9" s="117">
        <v>0.13028169014084501</v>
      </c>
      <c r="R9" s="58">
        <v>3143996</v>
      </c>
      <c r="S9" s="4">
        <v>15136101</v>
      </c>
      <c r="T9" s="117">
        <v>0.14280868124110491</v>
      </c>
      <c r="U9" s="4">
        <v>66</v>
      </c>
      <c r="V9" s="3">
        <v>342</v>
      </c>
      <c r="W9" s="117">
        <v>0.125</v>
      </c>
      <c r="X9" s="10">
        <v>47636.303030303032</v>
      </c>
      <c r="Y9" s="119">
        <v>7.1751384939369389E-2</v>
      </c>
      <c r="Z9" s="58">
        <v>2475</v>
      </c>
      <c r="AA9" s="32">
        <v>2.6666666666666668E-2</v>
      </c>
      <c r="AB9" s="4">
        <v>82</v>
      </c>
      <c r="AC9" s="3">
        <v>373</v>
      </c>
      <c r="AD9" s="117">
        <v>-1.3227513227513255E-2</v>
      </c>
      <c r="AE9" s="58">
        <v>2887117</v>
      </c>
      <c r="AF9" s="58">
        <v>12530787</v>
      </c>
      <c r="AG9" s="117">
        <v>-0.28423736625489959</v>
      </c>
      <c r="AH9" s="4">
        <v>86</v>
      </c>
      <c r="AI9" s="3">
        <v>435</v>
      </c>
      <c r="AJ9" s="117">
        <v>7.9404466501240778E-2</v>
      </c>
      <c r="AK9" s="10">
        <v>33571.127906976741</v>
      </c>
      <c r="AL9" s="119">
        <v>-0.22585053121146925</v>
      </c>
      <c r="AM9" s="58">
        <v>2753</v>
      </c>
      <c r="AN9" s="33">
        <v>2.9785688339992736E-2</v>
      </c>
      <c r="AO9" s="4">
        <v>59</v>
      </c>
      <c r="AP9" s="3">
        <v>314</v>
      </c>
      <c r="AQ9" s="117">
        <v>-6.3291139240506666E-3</v>
      </c>
      <c r="AR9" s="58">
        <v>2705021</v>
      </c>
      <c r="AS9" s="4">
        <v>14027733</v>
      </c>
      <c r="AT9" s="117">
        <v>-0.15926027880509841</v>
      </c>
      <c r="AU9" s="4">
        <v>73</v>
      </c>
      <c r="AV9" s="3">
        <v>358</v>
      </c>
      <c r="AW9" s="117">
        <v>6.8656716417910379E-2</v>
      </c>
      <c r="AX9" s="10">
        <v>37055.082191780821</v>
      </c>
      <c r="AY9" s="119">
        <v>-0.30938701809754232</v>
      </c>
      <c r="AZ9" s="58">
        <v>2389</v>
      </c>
      <c r="BA9" s="33">
        <v>2.4696525742988699E-2</v>
      </c>
      <c r="BB9" s="4">
        <v>3</v>
      </c>
      <c r="BC9" s="3">
        <v>8</v>
      </c>
      <c r="BD9" s="117">
        <v>-0.77777777777777779</v>
      </c>
      <c r="BE9" s="58">
        <v>74970</v>
      </c>
      <c r="BF9" s="4">
        <v>413341</v>
      </c>
      <c r="BG9" s="117">
        <v>-0.80770633580364082</v>
      </c>
      <c r="BH9" s="4">
        <v>3</v>
      </c>
      <c r="BI9" s="3">
        <v>8</v>
      </c>
      <c r="BJ9" s="117">
        <v>-0.78378378378378377</v>
      </c>
      <c r="BK9" s="10">
        <v>24990</v>
      </c>
      <c r="BL9" s="119">
        <v>-0.49258883248730967</v>
      </c>
      <c r="BM9" s="58">
        <v>74</v>
      </c>
      <c r="BN9" s="33">
        <v>4.0540540540540543E-2</v>
      </c>
      <c r="BO9" s="4">
        <v>61</v>
      </c>
      <c r="BP9" s="3">
        <v>297</v>
      </c>
      <c r="BQ9" s="117">
        <v>0.18799999999999994</v>
      </c>
      <c r="BR9" s="58">
        <v>2983792</v>
      </c>
      <c r="BS9" s="4">
        <v>12122229</v>
      </c>
      <c r="BT9" s="117">
        <v>-5.3745343655604128E-2</v>
      </c>
      <c r="BU9" s="4">
        <v>69</v>
      </c>
      <c r="BV9" s="3">
        <v>330</v>
      </c>
      <c r="BW9" s="117">
        <v>0.23595505617977519</v>
      </c>
      <c r="BX9" s="10">
        <v>43243.362318840576</v>
      </c>
      <c r="BY9" s="119">
        <v>-0.13099329156040629</v>
      </c>
      <c r="BZ9" s="58">
        <v>2747</v>
      </c>
      <c r="CA9" s="33">
        <v>2.2206042955951948E-2</v>
      </c>
      <c r="CB9" s="4">
        <v>50</v>
      </c>
      <c r="CC9" s="3">
        <v>200</v>
      </c>
      <c r="CD9" s="117">
        <v>7.5268817204301008E-2</v>
      </c>
      <c r="CE9" s="58">
        <v>4048385</v>
      </c>
      <c r="CF9" s="4">
        <v>15571213</v>
      </c>
      <c r="CG9" s="117">
        <v>-0.11895725029249815</v>
      </c>
      <c r="CH9" s="4">
        <v>51</v>
      </c>
      <c r="CI9" s="3">
        <v>203</v>
      </c>
      <c r="CJ9" s="117">
        <v>5.1813471502590636E-2</v>
      </c>
      <c r="CK9" s="10">
        <v>79380.098039215693</v>
      </c>
      <c r="CL9" s="119">
        <v>-0.33345476469824109</v>
      </c>
      <c r="CM9" s="58">
        <v>1728</v>
      </c>
      <c r="CN9" s="32">
        <v>2.8935185185185185E-2</v>
      </c>
      <c r="CO9" s="4">
        <v>58</v>
      </c>
      <c r="CP9" s="3">
        <v>276</v>
      </c>
      <c r="CQ9" s="117">
        <v>0.59537572254335269</v>
      </c>
      <c r="CR9" s="58">
        <v>2818917</v>
      </c>
      <c r="CS9" s="4">
        <v>13095396</v>
      </c>
      <c r="CT9" s="117">
        <v>0.75936533100460157</v>
      </c>
      <c r="CU9" s="4">
        <v>62</v>
      </c>
      <c r="CV9" s="3">
        <v>301</v>
      </c>
      <c r="CW9" s="117">
        <v>0.52791878172588835</v>
      </c>
      <c r="CX9" s="10">
        <v>45466.403225806454</v>
      </c>
      <c r="CY9" s="119">
        <v>0.2018430594047651</v>
      </c>
      <c r="CZ9" s="58">
        <v>1804</v>
      </c>
      <c r="DA9" s="32">
        <v>3.2150776053215077E-2</v>
      </c>
      <c r="DB9" s="4">
        <v>46</v>
      </c>
      <c r="DC9" s="3">
        <v>202</v>
      </c>
      <c r="DD9" s="117">
        <v>9.6315789473684212</v>
      </c>
      <c r="DE9" s="58">
        <v>2242622</v>
      </c>
      <c r="DF9" s="4">
        <v>8474042</v>
      </c>
      <c r="DG9" s="117">
        <v>16.024011089458988</v>
      </c>
      <c r="DH9" s="4">
        <v>50</v>
      </c>
      <c r="DI9" s="3">
        <v>227</v>
      </c>
      <c r="DJ9" s="117">
        <v>8.4583333333333339</v>
      </c>
      <c r="DK9" s="10">
        <v>44852.44</v>
      </c>
      <c r="DL9" s="119">
        <v>0.37345432275186274</v>
      </c>
      <c r="DM9" s="58">
        <v>1774</v>
      </c>
      <c r="DN9" s="32">
        <v>2.5930101465614429E-2</v>
      </c>
      <c r="DO9" s="4">
        <v>44</v>
      </c>
      <c r="DP9" s="3">
        <v>198</v>
      </c>
      <c r="DQ9" s="117">
        <v>2.2999999999999998</v>
      </c>
      <c r="DR9" s="58">
        <v>2029710</v>
      </c>
      <c r="DS9" s="4">
        <v>7558100</v>
      </c>
      <c r="DT9" s="117">
        <v>2.1055724524000685</v>
      </c>
      <c r="DU9" s="4">
        <v>59</v>
      </c>
      <c r="DV9" s="3">
        <v>249</v>
      </c>
      <c r="DW9" s="117">
        <v>2.8307692307692309</v>
      </c>
      <c r="DX9" s="10">
        <v>34401.864406779663</v>
      </c>
      <c r="DY9" s="119">
        <v>-0.33486841825765223</v>
      </c>
      <c r="DZ9" s="58">
        <v>3245</v>
      </c>
      <c r="EA9" s="33">
        <v>1.3559322033898305E-2</v>
      </c>
      <c r="EB9" s="3">
        <v>3</v>
      </c>
      <c r="EC9" s="3">
        <v>6</v>
      </c>
      <c r="ED9" s="117">
        <v>-0.33333333333333337</v>
      </c>
      <c r="EE9" s="58">
        <v>49417</v>
      </c>
      <c r="EF9" s="4">
        <v>92722</v>
      </c>
      <c r="EG9" s="117">
        <v>-0.37437080819939816</v>
      </c>
      <c r="EH9" s="3">
        <v>11</v>
      </c>
      <c r="EI9" s="3">
        <v>19</v>
      </c>
      <c r="EJ9" s="117">
        <v>1.1111111111111112</v>
      </c>
      <c r="EK9" s="10">
        <v>4492.454545454545</v>
      </c>
      <c r="EL9" s="119">
        <v>-0.74137696430066713</v>
      </c>
      <c r="EM9" s="10">
        <v>47</v>
      </c>
      <c r="EN9" s="32">
        <v>6.3829787234042548E-2</v>
      </c>
      <c r="EO9" s="4">
        <v>0</v>
      </c>
      <c r="EP9" s="4">
        <f t="shared" si="0"/>
        <v>0</v>
      </c>
      <c r="EQ9" s="14"/>
      <c r="ER9" s="63">
        <v>0</v>
      </c>
      <c r="ES9" s="4">
        <f t="shared" si="1"/>
        <v>0</v>
      </c>
      <c r="ET9" s="14">
        <v>0</v>
      </c>
      <c r="EU9" s="4">
        <v>0</v>
      </c>
      <c r="EV9" s="4">
        <f t="shared" si="2"/>
        <v>0</v>
      </c>
      <c r="EW9" s="14">
        <v>0</v>
      </c>
      <c r="EX9" s="58">
        <v>0</v>
      </c>
      <c r="EY9" s="14">
        <v>0</v>
      </c>
      <c r="EZ9" s="63">
        <v>0</v>
      </c>
      <c r="FA9" s="66">
        <v>0</v>
      </c>
      <c r="FB9" s="4">
        <v>0</v>
      </c>
      <c r="FC9" s="4">
        <f t="shared" si="3"/>
        <v>0</v>
      </c>
      <c r="FD9" s="14">
        <v>0</v>
      </c>
      <c r="FE9" s="63">
        <v>0</v>
      </c>
      <c r="FF9" s="4">
        <f t="shared" si="4"/>
        <v>0</v>
      </c>
      <c r="FG9" s="14">
        <v>0</v>
      </c>
      <c r="FH9" s="4">
        <v>0</v>
      </c>
      <c r="FI9" s="4">
        <f t="shared" si="5"/>
        <v>0</v>
      </c>
      <c r="FJ9" s="14">
        <v>0</v>
      </c>
      <c r="FK9" s="58">
        <v>0</v>
      </c>
      <c r="FL9" s="14">
        <v>0</v>
      </c>
      <c r="FM9" s="63">
        <v>0</v>
      </c>
      <c r="FN9" s="66">
        <v>0</v>
      </c>
      <c r="FP9" s="164">
        <v>4</v>
      </c>
      <c r="FQ9" s="9">
        <v>45477</v>
      </c>
      <c r="FR9" s="4">
        <v>733</v>
      </c>
      <c r="FS9" s="4">
        <v>3445</v>
      </c>
      <c r="FT9" s="117">
        <v>0.31941784756798164</v>
      </c>
      <c r="FU9" s="4">
        <v>32694721</v>
      </c>
      <c r="FV9" s="4">
        <v>150855790</v>
      </c>
      <c r="FW9" s="117">
        <v>0.11884570408293671</v>
      </c>
      <c r="FX9" s="4">
        <v>807</v>
      </c>
      <c r="FY9" s="4">
        <v>3798</v>
      </c>
      <c r="FZ9" s="117">
        <v>0.34776437189496101</v>
      </c>
      <c r="GA9" s="4">
        <v>40513.904584882279</v>
      </c>
      <c r="GB9" s="117">
        <v>-0.2092679670190134</v>
      </c>
    </row>
    <row r="10" spans="1:184" x14ac:dyDescent="0.3">
      <c r="A10" s="9">
        <v>45478</v>
      </c>
      <c r="B10" s="71">
        <v>233</v>
      </c>
      <c r="C10" s="4">
        <v>1483</v>
      </c>
      <c r="D10" s="117">
        <v>0.29068755439512617</v>
      </c>
      <c r="E10" s="4">
        <v>8707045</v>
      </c>
      <c r="F10" s="4">
        <v>60541171</v>
      </c>
      <c r="G10" s="117">
        <v>5.4605470910035425E-2</v>
      </c>
      <c r="H10" s="4">
        <v>248</v>
      </c>
      <c r="I10" s="4">
        <v>1574</v>
      </c>
      <c r="J10" s="117">
        <v>0.25518341307814985</v>
      </c>
      <c r="K10" s="4">
        <v>35109.052419354841</v>
      </c>
      <c r="L10" s="117">
        <v>-0.28012708831575417</v>
      </c>
      <c r="M10" s="4">
        <v>10738</v>
      </c>
      <c r="N10" s="32">
        <v>2.1698640342708138E-2</v>
      </c>
      <c r="O10" s="3">
        <v>63</v>
      </c>
      <c r="P10" s="3">
        <v>384</v>
      </c>
      <c r="Q10" s="117">
        <v>-1.0309278350515427E-2</v>
      </c>
      <c r="R10" s="10">
        <v>2990488</v>
      </c>
      <c r="S10" s="4">
        <v>18126589</v>
      </c>
      <c r="T10" s="117">
        <v>3.2984153560077889E-2</v>
      </c>
      <c r="U10" s="3">
        <v>72</v>
      </c>
      <c r="V10" s="3">
        <v>414</v>
      </c>
      <c r="W10" s="117">
        <v>2.421307506053294E-3</v>
      </c>
      <c r="X10" s="10">
        <v>41534.555555555555</v>
      </c>
      <c r="Y10" s="119">
        <v>5.2084421040346163E-2</v>
      </c>
      <c r="Z10" s="10">
        <v>2163</v>
      </c>
      <c r="AA10" s="32">
        <v>2.9126213592233011E-2</v>
      </c>
      <c r="AB10" s="3">
        <v>73</v>
      </c>
      <c r="AC10" s="3">
        <v>446</v>
      </c>
      <c r="AD10" s="117">
        <v>-6.1052631578947358E-2</v>
      </c>
      <c r="AE10" s="10">
        <v>2733269</v>
      </c>
      <c r="AF10" s="58">
        <v>15264056</v>
      </c>
      <c r="AG10" s="117">
        <v>-0.28628058066547546</v>
      </c>
      <c r="AH10" s="3">
        <v>84</v>
      </c>
      <c r="AI10" s="3">
        <v>519</v>
      </c>
      <c r="AJ10" s="117">
        <v>2.3668639053254337E-2</v>
      </c>
      <c r="AK10" s="10">
        <v>32538.916666666668</v>
      </c>
      <c r="AL10" s="119">
        <v>-0.12776238008940988</v>
      </c>
      <c r="AM10" s="10">
        <v>2457</v>
      </c>
      <c r="AN10" s="33">
        <v>2.9711029711029711E-2</v>
      </c>
      <c r="AO10" s="3">
        <v>52</v>
      </c>
      <c r="AP10" s="3">
        <v>366</v>
      </c>
      <c r="AQ10" s="117">
        <v>-0.12019230769230771</v>
      </c>
      <c r="AR10" s="10">
        <v>3111123</v>
      </c>
      <c r="AS10" s="4">
        <v>17138856</v>
      </c>
      <c r="AT10" s="117">
        <v>-0.23850916267027611</v>
      </c>
      <c r="AU10" s="3">
        <v>56</v>
      </c>
      <c r="AV10" s="3">
        <v>414</v>
      </c>
      <c r="AW10" s="117">
        <v>-6.3348416289592757E-2</v>
      </c>
      <c r="AX10" s="10">
        <v>55555.767857142855</v>
      </c>
      <c r="AY10" s="119">
        <v>2.1037518756789719E-2</v>
      </c>
      <c r="AZ10" s="10">
        <v>2147</v>
      </c>
      <c r="BA10" s="33">
        <v>2.4219841639496972E-2</v>
      </c>
      <c r="BB10" s="3">
        <v>1</v>
      </c>
      <c r="BC10" s="3">
        <v>9</v>
      </c>
      <c r="BD10" s="117">
        <v>-0.8125</v>
      </c>
      <c r="BE10" s="58">
        <v>6990</v>
      </c>
      <c r="BF10" s="4">
        <v>420331</v>
      </c>
      <c r="BG10" s="117">
        <v>-0.86721119854931905</v>
      </c>
      <c r="BH10" s="3">
        <v>1</v>
      </c>
      <c r="BI10" s="3">
        <v>9</v>
      </c>
      <c r="BJ10" s="117">
        <v>-0.81632653061224492</v>
      </c>
      <c r="BK10" s="10">
        <v>6990</v>
      </c>
      <c r="BL10" s="119">
        <v>-0.91743119266055051</v>
      </c>
      <c r="BM10" s="10">
        <v>67</v>
      </c>
      <c r="BN10" s="33">
        <v>1.4925373134328358E-2</v>
      </c>
      <c r="BO10" s="3">
        <v>40</v>
      </c>
      <c r="BP10" s="3">
        <v>337</v>
      </c>
      <c r="BQ10" s="117">
        <v>-2.3188405797101463E-2</v>
      </c>
      <c r="BR10" s="10">
        <v>1430480</v>
      </c>
      <c r="BS10" s="4">
        <v>13552709</v>
      </c>
      <c r="BT10" s="117">
        <v>-0.28618554233709015</v>
      </c>
      <c r="BU10" s="3">
        <v>47</v>
      </c>
      <c r="BV10" s="3">
        <v>377</v>
      </c>
      <c r="BW10" s="117">
        <v>5.3333333333334121E-3</v>
      </c>
      <c r="BX10" s="10">
        <v>30435.744680851065</v>
      </c>
      <c r="BY10" s="119">
        <v>-0.46773182702235272</v>
      </c>
      <c r="BZ10" s="10">
        <v>2352</v>
      </c>
      <c r="CA10" s="33">
        <v>1.7006802721088437E-2</v>
      </c>
      <c r="CB10" s="3">
        <v>35</v>
      </c>
      <c r="CC10" s="3">
        <v>235</v>
      </c>
      <c r="CD10" s="117">
        <v>-2.8925619834710758E-2</v>
      </c>
      <c r="CE10" s="10">
        <v>2547080</v>
      </c>
      <c r="CF10" s="4">
        <v>18118293</v>
      </c>
      <c r="CG10" s="117">
        <v>-0.19393367264270789</v>
      </c>
      <c r="CH10" s="3">
        <v>38</v>
      </c>
      <c r="CI10" s="3">
        <v>241</v>
      </c>
      <c r="CJ10" s="117">
        <v>-4.743083003952564E-2</v>
      </c>
      <c r="CK10" s="10">
        <v>67028.421052631573</v>
      </c>
      <c r="CL10" s="119">
        <v>-0.16280821133462264</v>
      </c>
      <c r="CM10" s="10">
        <v>1600</v>
      </c>
      <c r="CN10" s="32">
        <v>2.1874999999999999E-2</v>
      </c>
      <c r="CO10" s="3">
        <v>45</v>
      </c>
      <c r="CP10" s="3">
        <v>321</v>
      </c>
      <c r="CQ10" s="117">
        <v>0.30487804878048785</v>
      </c>
      <c r="CR10" s="10">
        <v>1768508</v>
      </c>
      <c r="CS10" s="4">
        <v>14863904</v>
      </c>
      <c r="CT10" s="117">
        <v>0.47704073216539311</v>
      </c>
      <c r="CU10" s="3">
        <v>48</v>
      </c>
      <c r="CV10" s="3">
        <v>349</v>
      </c>
      <c r="CW10" s="117">
        <v>0.27372262773722622</v>
      </c>
      <c r="CX10" s="10">
        <v>36843.916666666664</v>
      </c>
      <c r="CY10" s="119">
        <v>8.2796734159017227E-2</v>
      </c>
      <c r="CZ10" s="10">
        <v>1575</v>
      </c>
      <c r="DA10" s="32">
        <v>2.8571428571428571E-2</v>
      </c>
      <c r="DB10" s="3">
        <v>37</v>
      </c>
      <c r="DC10" s="3">
        <v>239</v>
      </c>
      <c r="DD10" s="117">
        <v>7.5357142857142865</v>
      </c>
      <c r="DE10" s="10">
        <v>1293109</v>
      </c>
      <c r="DF10" s="4">
        <v>9767151</v>
      </c>
      <c r="DG10" s="117">
        <v>10.83516930925218</v>
      </c>
      <c r="DH10" s="3">
        <v>41</v>
      </c>
      <c r="DI10" s="3">
        <v>268</v>
      </c>
      <c r="DJ10" s="117">
        <v>6.882352941176471</v>
      </c>
      <c r="DK10" s="10">
        <v>31539.243902439026</v>
      </c>
      <c r="DL10" s="119">
        <v>-3.695494885604278E-2</v>
      </c>
      <c r="DM10" s="10">
        <v>1839</v>
      </c>
      <c r="DN10" s="32">
        <v>2.0119630233822731E-2</v>
      </c>
      <c r="DO10" s="3">
        <v>44</v>
      </c>
      <c r="DP10" s="3">
        <v>242</v>
      </c>
      <c r="DQ10" s="117">
        <v>1.9512195121951219</v>
      </c>
      <c r="DR10" s="10">
        <v>1294774</v>
      </c>
      <c r="DS10" s="4">
        <v>8852874</v>
      </c>
      <c r="DT10" s="117">
        <v>1.804718127043849</v>
      </c>
      <c r="DU10" s="3">
        <v>82</v>
      </c>
      <c r="DV10" s="3">
        <v>331</v>
      </c>
      <c r="DW10" s="117">
        <v>2.4123711340206184</v>
      </c>
      <c r="DX10" s="10">
        <v>15789.926829268292</v>
      </c>
      <c r="DY10" s="119">
        <v>-0.30084729689139988</v>
      </c>
      <c r="DZ10" s="10">
        <v>3216</v>
      </c>
      <c r="EA10" s="33">
        <v>1.3681592039800995E-2</v>
      </c>
      <c r="EB10" s="3">
        <v>1</v>
      </c>
      <c r="EC10" s="3">
        <v>7</v>
      </c>
      <c r="ED10" s="117">
        <v>-0.36363636363636365</v>
      </c>
      <c r="EE10" s="58">
        <v>181716</v>
      </c>
      <c r="EF10" s="4">
        <v>274438</v>
      </c>
      <c r="EG10" s="117">
        <v>0.22198919775762183</v>
      </c>
      <c r="EH10" s="3">
        <v>2</v>
      </c>
      <c r="EI10" s="3">
        <v>21</v>
      </c>
      <c r="EJ10" s="117">
        <v>0.90909090909090917</v>
      </c>
      <c r="EK10" s="10">
        <v>90858</v>
      </c>
      <c r="EL10" s="119">
        <v>1.379197926077222</v>
      </c>
      <c r="EM10" s="10">
        <v>23</v>
      </c>
      <c r="EN10" s="32">
        <v>4.3478260869565216E-2</v>
      </c>
      <c r="EO10" s="4">
        <v>0</v>
      </c>
      <c r="EP10" s="4">
        <f t="shared" si="0"/>
        <v>0</v>
      </c>
      <c r="EQ10" s="14"/>
      <c r="ER10" s="63">
        <v>0</v>
      </c>
      <c r="ES10" s="4">
        <f t="shared" si="1"/>
        <v>0</v>
      </c>
      <c r="ET10" s="14">
        <v>0</v>
      </c>
      <c r="EU10" s="4">
        <v>0</v>
      </c>
      <c r="EV10" s="4">
        <f t="shared" si="2"/>
        <v>0</v>
      </c>
      <c r="EW10" s="14">
        <v>0</v>
      </c>
      <c r="EX10" s="58">
        <v>0</v>
      </c>
      <c r="EY10" s="14">
        <v>0</v>
      </c>
      <c r="EZ10" s="63">
        <v>0</v>
      </c>
      <c r="FA10" s="66">
        <v>0</v>
      </c>
      <c r="FB10" s="4">
        <v>0</v>
      </c>
      <c r="FC10" s="4">
        <f t="shared" si="3"/>
        <v>0</v>
      </c>
      <c r="FD10" s="14">
        <v>0</v>
      </c>
      <c r="FE10" s="63">
        <v>0</v>
      </c>
      <c r="FF10" s="4">
        <f t="shared" si="4"/>
        <v>0</v>
      </c>
      <c r="FG10" s="14">
        <v>0</v>
      </c>
      <c r="FH10" s="4">
        <v>0</v>
      </c>
      <c r="FI10" s="4">
        <f t="shared" si="5"/>
        <v>0</v>
      </c>
      <c r="FJ10" s="14">
        <v>0</v>
      </c>
      <c r="FK10" s="58">
        <v>0</v>
      </c>
      <c r="FL10" s="14">
        <v>0</v>
      </c>
      <c r="FM10" s="63">
        <v>0</v>
      </c>
      <c r="FN10" s="66">
        <v>0</v>
      </c>
      <c r="FP10" s="164">
        <v>5</v>
      </c>
      <c r="FQ10" s="9">
        <v>45478</v>
      </c>
      <c r="FR10" s="4">
        <v>624</v>
      </c>
      <c r="FS10" s="4">
        <v>4069</v>
      </c>
      <c r="FT10" s="117">
        <v>0.18629737609329444</v>
      </c>
      <c r="FU10" s="4">
        <v>26064582</v>
      </c>
      <c r="FV10" s="4">
        <v>176920372</v>
      </c>
      <c r="FW10" s="117">
        <v>-4.6482637064447774E-3</v>
      </c>
      <c r="FX10" s="4">
        <v>719</v>
      </c>
      <c r="FY10" s="4">
        <v>4517</v>
      </c>
      <c r="FZ10" s="117">
        <v>0.21784847667834994</v>
      </c>
      <c r="GA10" s="4">
        <v>36251.157162726005</v>
      </c>
      <c r="GB10" s="117">
        <v>-0.24735372477988449</v>
      </c>
    </row>
    <row r="11" spans="1:184" x14ac:dyDescent="0.3">
      <c r="A11" s="9">
        <v>45479</v>
      </c>
      <c r="B11" s="71">
        <v>165</v>
      </c>
      <c r="C11" s="4">
        <v>1648</v>
      </c>
      <c r="D11" s="117">
        <v>0.16302046577275942</v>
      </c>
      <c r="E11" s="4">
        <v>6582033</v>
      </c>
      <c r="F11" s="4">
        <v>67123204</v>
      </c>
      <c r="G11" s="117">
        <v>-5.7901313444921332E-2</v>
      </c>
      <c r="H11" s="4">
        <v>174</v>
      </c>
      <c r="I11" s="4">
        <v>1748</v>
      </c>
      <c r="J11" s="117">
        <v>0.12992889463477697</v>
      </c>
      <c r="K11" s="4">
        <v>37827.775862068964</v>
      </c>
      <c r="L11" s="117">
        <v>-0.19928936300135036</v>
      </c>
      <c r="M11" s="4">
        <v>9036</v>
      </c>
      <c r="N11" s="32">
        <v>1.8260292164674636E-2</v>
      </c>
      <c r="O11" s="3">
        <v>42</v>
      </c>
      <c r="P11" s="3">
        <v>426</v>
      </c>
      <c r="Q11" s="117">
        <v>-0.10504201680672265</v>
      </c>
      <c r="R11" s="10">
        <v>1333478</v>
      </c>
      <c r="S11" s="4">
        <v>19460067</v>
      </c>
      <c r="T11" s="117">
        <v>-0.11707207407494791</v>
      </c>
      <c r="U11" s="3">
        <v>46</v>
      </c>
      <c r="V11" s="3">
        <v>460</v>
      </c>
      <c r="W11" s="117">
        <v>-9.9804305283757389E-2</v>
      </c>
      <c r="X11" s="10">
        <v>28988.652173913044</v>
      </c>
      <c r="Y11" s="119">
        <v>-0.36765030571597268</v>
      </c>
      <c r="Z11" s="10">
        <v>1816</v>
      </c>
      <c r="AA11" s="32">
        <v>2.3127753303964757E-2</v>
      </c>
      <c r="AB11" s="3">
        <v>52</v>
      </c>
      <c r="AC11" s="3">
        <v>498</v>
      </c>
      <c r="AD11" s="117">
        <v>-0.16442953020134232</v>
      </c>
      <c r="AE11" s="10">
        <v>1935191</v>
      </c>
      <c r="AF11" s="58">
        <v>17199247</v>
      </c>
      <c r="AG11" s="117">
        <v>-0.36713976634733914</v>
      </c>
      <c r="AH11" s="3">
        <v>62</v>
      </c>
      <c r="AI11" s="3">
        <v>581</v>
      </c>
      <c r="AJ11" s="117">
        <v>-9.9224806201550386E-2</v>
      </c>
      <c r="AK11" s="10">
        <v>31212.758064516129</v>
      </c>
      <c r="AL11" s="119">
        <v>-0.25611690077595595</v>
      </c>
      <c r="AM11" s="10">
        <v>2191</v>
      </c>
      <c r="AN11" s="33">
        <v>2.3733455043359195E-2</v>
      </c>
      <c r="AO11" s="3">
        <v>35</v>
      </c>
      <c r="AP11" s="3">
        <v>401</v>
      </c>
      <c r="AQ11" s="117">
        <v>-0.20119521912350602</v>
      </c>
      <c r="AR11" s="10">
        <v>1227560</v>
      </c>
      <c r="AS11" s="4">
        <v>18366416</v>
      </c>
      <c r="AT11" s="117">
        <v>-0.32885209925017023</v>
      </c>
      <c r="AU11" s="3">
        <v>37</v>
      </c>
      <c r="AV11" s="3">
        <v>451</v>
      </c>
      <c r="AW11" s="117">
        <v>-0.15384615384615385</v>
      </c>
      <c r="AX11" s="10">
        <v>33177.2972972973</v>
      </c>
      <c r="AY11" s="119">
        <v>-0.37861278653671682</v>
      </c>
      <c r="AZ11" s="10">
        <v>1954</v>
      </c>
      <c r="BA11" s="33">
        <v>1.7911975435005119E-2</v>
      </c>
      <c r="BB11" s="3">
        <v>4</v>
      </c>
      <c r="BC11" s="3">
        <v>13</v>
      </c>
      <c r="BD11" s="117">
        <v>-0.77966101694915257</v>
      </c>
      <c r="BE11" s="58">
        <v>109960</v>
      </c>
      <c r="BF11" s="4">
        <v>530291</v>
      </c>
      <c r="BG11" s="117">
        <v>-0.8688862186025007</v>
      </c>
      <c r="BH11" s="3">
        <v>4</v>
      </c>
      <c r="BI11" s="3">
        <v>13</v>
      </c>
      <c r="BJ11" s="117">
        <v>-0.78333333333333333</v>
      </c>
      <c r="BK11" s="10">
        <v>27490</v>
      </c>
      <c r="BL11" s="119">
        <v>-0.65602320555113192</v>
      </c>
      <c r="BM11" s="10">
        <v>57</v>
      </c>
      <c r="BN11" s="33">
        <v>7.0175438596491224E-2</v>
      </c>
      <c r="BO11" s="3">
        <v>29</v>
      </c>
      <c r="BP11" s="3">
        <v>366</v>
      </c>
      <c r="BQ11" s="117">
        <v>-9.4059405940594032E-2</v>
      </c>
      <c r="BR11" s="10">
        <v>1125056</v>
      </c>
      <c r="BS11" s="4">
        <v>14677765</v>
      </c>
      <c r="BT11" s="117">
        <v>-0.31583785218682059</v>
      </c>
      <c r="BU11" s="3">
        <v>35</v>
      </c>
      <c r="BV11" s="3">
        <v>412</v>
      </c>
      <c r="BW11" s="117">
        <v>-6.1503416856492077E-2</v>
      </c>
      <c r="BX11" s="10">
        <v>32144.457142857143</v>
      </c>
      <c r="BY11" s="119">
        <v>-0.16620114442460665</v>
      </c>
      <c r="BZ11" s="10">
        <v>2059</v>
      </c>
      <c r="CA11" s="33">
        <v>1.4084507042253521E-2</v>
      </c>
      <c r="CB11" s="3">
        <v>24</v>
      </c>
      <c r="CC11" s="3">
        <v>259</v>
      </c>
      <c r="CD11" s="117">
        <v>-7.8291814946619187E-2</v>
      </c>
      <c r="CE11" s="10">
        <v>1730043</v>
      </c>
      <c r="CF11" s="4">
        <v>19848336</v>
      </c>
      <c r="CG11" s="117">
        <v>-0.23051605066800107</v>
      </c>
      <c r="CH11" s="3">
        <v>24</v>
      </c>
      <c r="CI11" s="3">
        <v>265</v>
      </c>
      <c r="CJ11" s="117">
        <v>-9.2465753424657571E-2</v>
      </c>
      <c r="CK11" s="10">
        <v>72085.125</v>
      </c>
      <c r="CL11" s="119">
        <v>-0.15243188344626424</v>
      </c>
      <c r="CM11" s="10">
        <v>1378</v>
      </c>
      <c r="CN11" s="32">
        <v>1.741654571843251E-2</v>
      </c>
      <c r="CO11" s="3">
        <v>30</v>
      </c>
      <c r="CP11" s="3">
        <v>351</v>
      </c>
      <c r="CQ11" s="117">
        <v>0.12861736334405149</v>
      </c>
      <c r="CR11" s="10">
        <v>1521146</v>
      </c>
      <c r="CS11" s="4">
        <v>16385050</v>
      </c>
      <c r="CT11" s="117">
        <v>0.28362905936168925</v>
      </c>
      <c r="CU11" s="3">
        <v>35</v>
      </c>
      <c r="CV11" s="3">
        <v>384</v>
      </c>
      <c r="CW11" s="117">
        <v>0.12280701754385959</v>
      </c>
      <c r="CX11" s="10">
        <v>43461.314285714288</v>
      </c>
      <c r="CY11" s="119">
        <v>9.4042331528755074E-2</v>
      </c>
      <c r="CZ11" s="10">
        <v>1462</v>
      </c>
      <c r="DA11" s="32">
        <v>2.0519835841313269E-2</v>
      </c>
      <c r="DB11" s="3">
        <v>30</v>
      </c>
      <c r="DC11" s="3">
        <v>269</v>
      </c>
      <c r="DD11" s="117">
        <v>7.40625</v>
      </c>
      <c r="DE11" s="10">
        <v>1293494</v>
      </c>
      <c r="DF11" s="4">
        <v>11060645</v>
      </c>
      <c r="DG11" s="117">
        <v>11.165048970815484</v>
      </c>
      <c r="DH11" s="3">
        <v>31</v>
      </c>
      <c r="DI11" s="3">
        <v>299</v>
      </c>
      <c r="DJ11" s="117">
        <v>6.666666666666667</v>
      </c>
      <c r="DK11" s="10">
        <v>41725.612903225803</v>
      </c>
      <c r="DL11" s="119">
        <v>1.4851466886971889</v>
      </c>
      <c r="DM11" s="10">
        <v>1645</v>
      </c>
      <c r="DN11" s="32">
        <v>1.82370820668693E-2</v>
      </c>
      <c r="DO11" s="3">
        <v>33</v>
      </c>
      <c r="DP11" s="3">
        <v>275</v>
      </c>
      <c r="DQ11" s="117">
        <v>1.5700934579439254</v>
      </c>
      <c r="DR11" s="10">
        <v>1025803</v>
      </c>
      <c r="DS11" s="4">
        <v>9878677</v>
      </c>
      <c r="DT11" s="117">
        <v>0.99193219909730002</v>
      </c>
      <c r="DU11" s="3">
        <v>42</v>
      </c>
      <c r="DV11" s="3">
        <v>373</v>
      </c>
      <c r="DW11" s="117">
        <v>2.0325203252032522</v>
      </c>
      <c r="DX11" s="10">
        <v>24423.880952380954</v>
      </c>
      <c r="DY11" s="119">
        <v>-0.64778237507673386</v>
      </c>
      <c r="DZ11" s="10">
        <v>2389</v>
      </c>
      <c r="EA11" s="33">
        <v>1.381331100879029E-2</v>
      </c>
      <c r="EB11" s="3">
        <v>0</v>
      </c>
      <c r="EC11" s="3">
        <v>7</v>
      </c>
      <c r="ED11" s="117">
        <v>-0.46153846153846156</v>
      </c>
      <c r="EE11" s="58">
        <v>0</v>
      </c>
      <c r="EF11" s="4">
        <v>274438</v>
      </c>
      <c r="EG11" s="117">
        <v>0.10089615943133579</v>
      </c>
      <c r="EH11" s="3">
        <v>0</v>
      </c>
      <c r="EI11" s="3">
        <v>21</v>
      </c>
      <c r="EJ11" s="117">
        <v>0.61538461538461542</v>
      </c>
      <c r="EK11" s="58">
        <v>0</v>
      </c>
      <c r="EL11" s="119">
        <v>-1</v>
      </c>
      <c r="EM11" s="10">
        <v>13</v>
      </c>
      <c r="EN11" s="32">
        <v>0</v>
      </c>
      <c r="EO11" s="4">
        <v>0</v>
      </c>
      <c r="EP11" s="4">
        <f t="shared" si="0"/>
        <v>0</v>
      </c>
      <c r="EQ11" s="14"/>
      <c r="ER11" s="63">
        <v>0</v>
      </c>
      <c r="ES11" s="4">
        <f t="shared" si="1"/>
        <v>0</v>
      </c>
      <c r="ET11" s="14">
        <v>0</v>
      </c>
      <c r="EU11" s="4">
        <v>0</v>
      </c>
      <c r="EV11" s="4">
        <f t="shared" si="2"/>
        <v>0</v>
      </c>
      <c r="EW11" s="14">
        <v>0</v>
      </c>
      <c r="EX11" s="58">
        <v>0</v>
      </c>
      <c r="EY11" s="14">
        <v>0</v>
      </c>
      <c r="EZ11" s="63">
        <v>0</v>
      </c>
      <c r="FA11" s="66">
        <v>0</v>
      </c>
      <c r="FB11" s="4">
        <v>0</v>
      </c>
      <c r="FC11" s="4">
        <f t="shared" si="3"/>
        <v>0</v>
      </c>
      <c r="FD11" s="14">
        <v>0</v>
      </c>
      <c r="FE11" s="63">
        <v>0</v>
      </c>
      <c r="FF11" s="4">
        <f t="shared" si="4"/>
        <v>0</v>
      </c>
      <c r="FG11" s="14">
        <v>0</v>
      </c>
      <c r="FH11" s="4">
        <v>0</v>
      </c>
      <c r="FI11" s="4">
        <f t="shared" si="5"/>
        <v>0</v>
      </c>
      <c r="FJ11" s="14">
        <v>0</v>
      </c>
      <c r="FK11" s="58">
        <v>0</v>
      </c>
      <c r="FL11" s="14">
        <v>0</v>
      </c>
      <c r="FM11" s="63">
        <v>0</v>
      </c>
      <c r="FN11" s="66">
        <v>0</v>
      </c>
      <c r="FP11" s="164">
        <v>6</v>
      </c>
      <c r="FQ11" s="9">
        <v>45479</v>
      </c>
      <c r="FR11" s="4">
        <v>444</v>
      </c>
      <c r="FS11" s="4">
        <v>4513</v>
      </c>
      <c r="FT11" s="117">
        <v>7.5035731300619357E-2</v>
      </c>
      <c r="FU11" s="4">
        <v>17883764</v>
      </c>
      <c r="FV11" s="4">
        <v>194804136</v>
      </c>
      <c r="FW11" s="117">
        <v>-0.10643018498048273</v>
      </c>
      <c r="FX11" s="4">
        <v>490</v>
      </c>
      <c r="FY11" s="4">
        <v>5007</v>
      </c>
      <c r="FZ11" s="117">
        <v>0.10189260563380276</v>
      </c>
      <c r="GA11" s="4">
        <v>36497.477551020405</v>
      </c>
      <c r="GB11" s="117">
        <v>-0.24303610272226195</v>
      </c>
    </row>
    <row r="12" spans="1:184" x14ac:dyDescent="0.3">
      <c r="A12" s="9">
        <v>45480</v>
      </c>
      <c r="B12" s="71">
        <v>187</v>
      </c>
      <c r="C12" s="4">
        <v>1835</v>
      </c>
      <c r="D12" s="117">
        <v>0.14687500000000009</v>
      </c>
      <c r="E12" s="4">
        <v>7146396</v>
      </c>
      <c r="F12" s="4">
        <v>74269600</v>
      </c>
      <c r="G12" s="117">
        <v>-7.7527275878039315E-2</v>
      </c>
      <c r="H12" s="4">
        <v>196</v>
      </c>
      <c r="I12" s="4">
        <v>1944</v>
      </c>
      <c r="J12" s="117">
        <v>0.11724137931034484</v>
      </c>
      <c r="K12" s="4">
        <v>36461.204081632655</v>
      </c>
      <c r="L12" s="117">
        <v>-0.24029653669375273</v>
      </c>
      <c r="M12" s="4">
        <v>9449</v>
      </c>
      <c r="N12" s="32">
        <v>1.9790454016298021E-2</v>
      </c>
      <c r="O12" s="3">
        <v>42</v>
      </c>
      <c r="P12" s="3">
        <v>468</v>
      </c>
      <c r="Q12" s="117">
        <v>-0.16577540106951871</v>
      </c>
      <c r="R12" s="10">
        <v>2076218</v>
      </c>
      <c r="S12" s="4">
        <v>21536285</v>
      </c>
      <c r="T12" s="117">
        <v>-0.18020656724417383</v>
      </c>
      <c r="U12" s="3">
        <v>50</v>
      </c>
      <c r="V12" s="3">
        <v>510</v>
      </c>
      <c r="W12" s="117">
        <v>-0.16393442622950816</v>
      </c>
      <c r="X12" s="10">
        <v>41524.36</v>
      </c>
      <c r="Y12" s="119">
        <v>-2.8153276595744736E-2</v>
      </c>
      <c r="Z12" s="10">
        <v>1937</v>
      </c>
      <c r="AA12" s="32">
        <v>2.1683014971605574E-2</v>
      </c>
      <c r="AB12" s="3">
        <v>53</v>
      </c>
      <c r="AC12" s="3">
        <v>551</v>
      </c>
      <c r="AD12" s="117">
        <v>-0.18851251840942562</v>
      </c>
      <c r="AE12" s="10">
        <v>1564315</v>
      </c>
      <c r="AF12" s="58">
        <v>18763562</v>
      </c>
      <c r="AG12" s="117">
        <v>-0.39838924611385462</v>
      </c>
      <c r="AH12" s="3">
        <v>56</v>
      </c>
      <c r="AI12" s="3">
        <v>637</v>
      </c>
      <c r="AJ12" s="117">
        <v>-0.13096862210095495</v>
      </c>
      <c r="AK12" s="10">
        <v>27934.196428571428</v>
      </c>
      <c r="AL12" s="119">
        <v>-0.38726550862371922</v>
      </c>
      <c r="AM12" s="10">
        <v>2267</v>
      </c>
      <c r="AN12" s="33">
        <v>2.337891486546096E-2</v>
      </c>
      <c r="AO12" s="3">
        <v>36</v>
      </c>
      <c r="AP12" s="3">
        <v>437</v>
      </c>
      <c r="AQ12" s="117">
        <v>-0.23063380281690138</v>
      </c>
      <c r="AR12" s="10">
        <v>1626790</v>
      </c>
      <c r="AS12" s="4">
        <v>19993206</v>
      </c>
      <c r="AT12" s="117">
        <v>-0.35438632861826758</v>
      </c>
      <c r="AU12" s="3">
        <v>44</v>
      </c>
      <c r="AV12" s="3">
        <v>495</v>
      </c>
      <c r="AW12" s="117">
        <v>-0.18316831683168322</v>
      </c>
      <c r="AX12" s="10">
        <v>36972.5</v>
      </c>
      <c r="AY12" s="119">
        <v>-0.25071257459927998</v>
      </c>
      <c r="AZ12" s="10">
        <v>1905</v>
      </c>
      <c r="BA12" s="33">
        <v>1.889763779527559E-2</v>
      </c>
      <c r="BB12" s="3">
        <v>0</v>
      </c>
      <c r="BC12" s="3">
        <v>13</v>
      </c>
      <c r="BD12" s="117">
        <v>-0.81159420289855078</v>
      </c>
      <c r="BE12" s="58">
        <v>0</v>
      </c>
      <c r="BF12" s="4">
        <v>530291</v>
      </c>
      <c r="BG12" s="117">
        <v>-0.88525863225449086</v>
      </c>
      <c r="BH12" s="3">
        <v>0</v>
      </c>
      <c r="BI12" s="3">
        <v>13</v>
      </c>
      <c r="BJ12" s="117">
        <v>-0.81428571428571428</v>
      </c>
      <c r="BK12" s="58">
        <v>0</v>
      </c>
      <c r="BL12" s="119">
        <v>-1</v>
      </c>
      <c r="BM12" s="10">
        <v>61</v>
      </c>
      <c r="BN12" s="33">
        <v>0</v>
      </c>
      <c r="BO12" s="3">
        <v>55</v>
      </c>
      <c r="BP12" s="3">
        <v>421</v>
      </c>
      <c r="BQ12" s="117">
        <v>-9.2672413793103425E-2</v>
      </c>
      <c r="BR12" s="10">
        <v>2071728</v>
      </c>
      <c r="BS12" s="4">
        <v>16749493</v>
      </c>
      <c r="BT12" s="117">
        <v>-0.32208501392196209</v>
      </c>
      <c r="BU12" s="3">
        <v>58</v>
      </c>
      <c r="BV12" s="3">
        <v>470</v>
      </c>
      <c r="BW12" s="117">
        <v>-6.374501992031878E-2</v>
      </c>
      <c r="BX12" s="10">
        <v>35719.448275862072</v>
      </c>
      <c r="BY12" s="119">
        <v>-0.30838599349690643</v>
      </c>
      <c r="BZ12" s="10">
        <v>2404</v>
      </c>
      <c r="CA12" s="33">
        <v>2.2878535773710483E-2</v>
      </c>
      <c r="CB12" s="3">
        <v>28</v>
      </c>
      <c r="CC12" s="3">
        <v>287</v>
      </c>
      <c r="CD12" s="117">
        <v>-9.1772151898734222E-2</v>
      </c>
      <c r="CE12" s="10">
        <v>3069711</v>
      </c>
      <c r="CF12" s="4">
        <v>22918047</v>
      </c>
      <c r="CG12" s="117">
        <v>-0.2249621663409449</v>
      </c>
      <c r="CH12" s="3">
        <v>29</v>
      </c>
      <c r="CI12" s="3">
        <v>294</v>
      </c>
      <c r="CJ12" s="117">
        <v>-0.1009174311926605</v>
      </c>
      <c r="CK12" s="10">
        <v>105852.10344827586</v>
      </c>
      <c r="CL12" s="119">
        <v>-1.8819274673061881E-2</v>
      </c>
      <c r="CM12" s="10">
        <v>1450</v>
      </c>
      <c r="CN12" s="32">
        <v>1.9310344827586208E-2</v>
      </c>
      <c r="CO12" s="3">
        <v>45</v>
      </c>
      <c r="CP12" s="3">
        <v>396</v>
      </c>
      <c r="CQ12" s="117">
        <v>7.9019073569482234E-2</v>
      </c>
      <c r="CR12" s="10">
        <v>1434066</v>
      </c>
      <c r="CS12" s="4">
        <v>17819116</v>
      </c>
      <c r="CT12" s="117">
        <v>0.11522469888378128</v>
      </c>
      <c r="CU12" s="3">
        <v>50</v>
      </c>
      <c r="CV12" s="3">
        <v>434</v>
      </c>
      <c r="CW12" s="117">
        <v>8.4999999999999964E-2</v>
      </c>
      <c r="CX12" s="10">
        <v>28681.32</v>
      </c>
      <c r="CY12" s="119">
        <v>-0.4823220867486977</v>
      </c>
      <c r="CZ12" s="10">
        <v>1557</v>
      </c>
      <c r="DA12" s="32">
        <v>2.8901734104046242E-2</v>
      </c>
      <c r="DB12" s="3">
        <v>27</v>
      </c>
      <c r="DC12" s="3">
        <v>296</v>
      </c>
      <c r="DD12" s="117">
        <v>6.5897435897435894</v>
      </c>
      <c r="DE12" s="10">
        <v>1066647</v>
      </c>
      <c r="DF12" s="4">
        <v>12127292</v>
      </c>
      <c r="DG12" s="117">
        <v>9.4536158364975584</v>
      </c>
      <c r="DH12" s="3">
        <v>30</v>
      </c>
      <c r="DI12" s="3">
        <v>329</v>
      </c>
      <c r="DJ12" s="117">
        <v>5.58</v>
      </c>
      <c r="DK12" s="10">
        <v>35554.9</v>
      </c>
      <c r="DL12" s="119">
        <v>0.55886603690860537</v>
      </c>
      <c r="DM12" s="10">
        <v>1569</v>
      </c>
      <c r="DN12" s="32">
        <v>1.7208413001912046E-2</v>
      </c>
      <c r="DO12" s="3">
        <v>14</v>
      </c>
      <c r="DP12" s="3">
        <v>289</v>
      </c>
      <c r="DQ12" s="117">
        <v>1.4285714285714284</v>
      </c>
      <c r="DR12" s="10">
        <v>451896</v>
      </c>
      <c r="DS12" s="4">
        <v>10330573</v>
      </c>
      <c r="DT12" s="117">
        <v>0.84687337033192001</v>
      </c>
      <c r="DU12" s="3">
        <v>23</v>
      </c>
      <c r="DV12" s="3">
        <v>396</v>
      </c>
      <c r="DW12" s="117">
        <v>1.9333333333333331</v>
      </c>
      <c r="DX12" s="10">
        <v>19647.652173913044</v>
      </c>
      <c r="DY12" s="119">
        <v>-0.62823918195442707</v>
      </c>
      <c r="DZ12" s="10">
        <v>2418</v>
      </c>
      <c r="EA12" s="33">
        <v>5.7899090157154673E-3</v>
      </c>
      <c r="EB12" s="3">
        <v>0</v>
      </c>
      <c r="EC12" s="3">
        <v>7</v>
      </c>
      <c r="ED12" s="117">
        <v>-0.5625</v>
      </c>
      <c r="EE12" s="58">
        <v>0</v>
      </c>
      <c r="EF12" s="4">
        <v>274438</v>
      </c>
      <c r="EG12" s="117">
        <v>-0.41748491910868857</v>
      </c>
      <c r="EH12" s="3">
        <v>0</v>
      </c>
      <c r="EI12" s="3">
        <v>21</v>
      </c>
      <c r="EJ12" s="117">
        <v>0.3125</v>
      </c>
      <c r="EK12" s="58">
        <v>0</v>
      </c>
      <c r="EL12" s="119">
        <v>-1</v>
      </c>
      <c r="EM12" s="10">
        <v>14</v>
      </c>
      <c r="EN12" s="32">
        <v>0</v>
      </c>
      <c r="EO12" s="4">
        <v>0</v>
      </c>
      <c r="EP12" s="4">
        <f t="shared" si="0"/>
        <v>0</v>
      </c>
      <c r="EQ12" s="14"/>
      <c r="ER12" s="63">
        <v>0</v>
      </c>
      <c r="ES12" s="4">
        <f t="shared" si="1"/>
        <v>0</v>
      </c>
      <c r="ET12" s="14">
        <v>0</v>
      </c>
      <c r="EU12" s="4">
        <v>0</v>
      </c>
      <c r="EV12" s="4">
        <f t="shared" si="2"/>
        <v>0</v>
      </c>
      <c r="EW12" s="14">
        <v>0</v>
      </c>
      <c r="EX12" s="58">
        <v>0</v>
      </c>
      <c r="EY12" s="14">
        <v>0</v>
      </c>
      <c r="EZ12" s="63">
        <v>0</v>
      </c>
      <c r="FA12" s="66">
        <v>0</v>
      </c>
      <c r="FB12" s="4">
        <v>0</v>
      </c>
      <c r="FC12" s="4">
        <f t="shared" si="3"/>
        <v>0</v>
      </c>
      <c r="FD12" s="14">
        <v>0</v>
      </c>
      <c r="FE12" s="63">
        <v>0</v>
      </c>
      <c r="FF12" s="4">
        <f t="shared" si="4"/>
        <v>0</v>
      </c>
      <c r="FG12" s="14">
        <v>0</v>
      </c>
      <c r="FH12" s="4">
        <v>0</v>
      </c>
      <c r="FI12" s="4">
        <f t="shared" si="5"/>
        <v>0</v>
      </c>
      <c r="FJ12" s="14">
        <v>0</v>
      </c>
      <c r="FK12" s="58">
        <v>0</v>
      </c>
      <c r="FL12" s="14">
        <v>0</v>
      </c>
      <c r="FM12" s="63">
        <v>0</v>
      </c>
      <c r="FN12" s="66">
        <v>0</v>
      </c>
      <c r="FP12" s="164">
        <v>7</v>
      </c>
      <c r="FQ12" s="9">
        <v>45480</v>
      </c>
      <c r="FR12" s="4">
        <v>487</v>
      </c>
      <c r="FS12" s="4">
        <v>5000</v>
      </c>
      <c r="FT12" s="117">
        <v>4.2100875364735391E-2</v>
      </c>
      <c r="FU12" s="4">
        <v>20507767</v>
      </c>
      <c r="FV12" s="4">
        <v>215311903</v>
      </c>
      <c r="FW12" s="117">
        <v>-0.14232198899042914</v>
      </c>
      <c r="FX12" s="4">
        <v>536</v>
      </c>
      <c r="FY12" s="4">
        <v>5543</v>
      </c>
      <c r="FZ12" s="117">
        <v>6.8221237232607423E-2</v>
      </c>
      <c r="GA12" s="4">
        <v>38260.75932835821</v>
      </c>
      <c r="GB12" s="117">
        <v>-0.25294266169260782</v>
      </c>
    </row>
    <row r="13" spans="1:184" x14ac:dyDescent="0.3">
      <c r="A13" s="9">
        <v>45481</v>
      </c>
      <c r="B13" s="71">
        <v>313</v>
      </c>
      <c r="C13" s="4">
        <v>2148</v>
      </c>
      <c r="D13" s="117">
        <v>0.24233661075766344</v>
      </c>
      <c r="E13" s="4">
        <v>13138115</v>
      </c>
      <c r="F13" s="4">
        <v>87407715</v>
      </c>
      <c r="G13" s="117">
        <v>9.1590184783567619E-3</v>
      </c>
      <c r="H13" s="4">
        <v>331</v>
      </c>
      <c r="I13" s="4">
        <v>2275</v>
      </c>
      <c r="J13" s="117">
        <v>0.21075039914848315</v>
      </c>
      <c r="K13" s="4">
        <v>39692.190332326281</v>
      </c>
      <c r="L13" s="117">
        <v>-9.5980249616850588E-2</v>
      </c>
      <c r="M13" s="4">
        <v>13725</v>
      </c>
      <c r="N13" s="32">
        <v>2.2805100182149363E-2</v>
      </c>
      <c r="O13" s="4">
        <v>81</v>
      </c>
      <c r="P13" s="3">
        <v>549</v>
      </c>
      <c r="Q13" s="117">
        <v>-7.8859060402684533E-2</v>
      </c>
      <c r="R13" s="58">
        <v>3590230</v>
      </c>
      <c r="S13" s="4">
        <v>25126515</v>
      </c>
      <c r="T13" s="117">
        <v>-8.7067441392355338E-2</v>
      </c>
      <c r="U13" s="4">
        <v>89</v>
      </c>
      <c r="V13" s="3">
        <v>599</v>
      </c>
      <c r="W13" s="117">
        <v>-7.8461538461538471E-2</v>
      </c>
      <c r="X13" s="10">
        <v>40339.662921348317</v>
      </c>
      <c r="Y13" s="119">
        <v>0.28831320009415928</v>
      </c>
      <c r="Z13" s="58">
        <v>2729</v>
      </c>
      <c r="AA13" s="32">
        <v>2.9681201905459875E-2</v>
      </c>
      <c r="AB13" s="4">
        <v>90</v>
      </c>
      <c r="AC13" s="3">
        <v>641</v>
      </c>
      <c r="AD13" s="117">
        <v>-0.10098176718092566</v>
      </c>
      <c r="AE13" s="58">
        <v>3368292</v>
      </c>
      <c r="AF13" s="58">
        <v>22131854</v>
      </c>
      <c r="AG13" s="117">
        <v>-0.31908549613003445</v>
      </c>
      <c r="AH13" s="4">
        <v>95</v>
      </c>
      <c r="AI13" s="3">
        <v>732</v>
      </c>
      <c r="AJ13" s="117">
        <v>-4.9350649350649367E-2</v>
      </c>
      <c r="AK13" s="10">
        <v>35455.705263157892</v>
      </c>
      <c r="AL13" s="119">
        <v>-1.8237707232202638E-3</v>
      </c>
      <c r="AM13" s="58">
        <v>3128</v>
      </c>
      <c r="AN13" s="33">
        <v>2.877237851662404E-2</v>
      </c>
      <c r="AO13" s="4">
        <v>97</v>
      </c>
      <c r="AP13" s="3">
        <v>534</v>
      </c>
      <c r="AQ13" s="117">
        <v>-0.1260229132569558</v>
      </c>
      <c r="AR13" s="58">
        <v>4068511</v>
      </c>
      <c r="AS13" s="4">
        <v>24061717</v>
      </c>
      <c r="AT13" s="117">
        <v>-0.26655652590850498</v>
      </c>
      <c r="AU13" s="4">
        <v>112</v>
      </c>
      <c r="AV13" s="3">
        <v>607</v>
      </c>
      <c r="AW13" s="117">
        <v>-7.3282442748091592E-2</v>
      </c>
      <c r="AX13" s="10">
        <v>36325.991071428572</v>
      </c>
      <c r="AY13" s="119">
        <v>-3.1965431679129908E-2</v>
      </c>
      <c r="AZ13" s="58">
        <v>2733</v>
      </c>
      <c r="BA13" s="33">
        <v>3.5492133186974022E-2</v>
      </c>
      <c r="BB13" s="4">
        <v>2</v>
      </c>
      <c r="BC13" s="3">
        <v>15</v>
      </c>
      <c r="BD13" s="117">
        <v>-0.78260869565217395</v>
      </c>
      <c r="BE13" s="58">
        <v>163884</v>
      </c>
      <c r="BF13" s="4">
        <v>694175</v>
      </c>
      <c r="BG13" s="117">
        <v>-0.84979833911052838</v>
      </c>
      <c r="BH13" s="3">
        <v>2</v>
      </c>
      <c r="BI13" s="3">
        <v>15</v>
      </c>
      <c r="BJ13" s="117">
        <v>-0.7857142857142857</v>
      </c>
      <c r="BK13" s="10">
        <v>81942</v>
      </c>
      <c r="BL13" s="119">
        <v>0</v>
      </c>
      <c r="BM13" s="58">
        <v>84</v>
      </c>
      <c r="BN13" s="33">
        <v>2.3809523809523808E-2</v>
      </c>
      <c r="BO13" s="4">
        <v>73</v>
      </c>
      <c r="BP13" s="3">
        <v>494</v>
      </c>
      <c r="BQ13" s="117">
        <v>-2.0202020202020332E-3</v>
      </c>
      <c r="BR13" s="58">
        <v>2802077</v>
      </c>
      <c r="BS13" s="4">
        <v>19551570</v>
      </c>
      <c r="BT13" s="117">
        <v>-0.25650909195449245</v>
      </c>
      <c r="BU13" s="4">
        <v>80</v>
      </c>
      <c r="BV13" s="3">
        <v>550</v>
      </c>
      <c r="BW13" s="117">
        <v>3.1894934333958735E-2</v>
      </c>
      <c r="BX13" s="10">
        <v>35025.962500000001</v>
      </c>
      <c r="BY13" s="119">
        <v>-0.31694105859195365</v>
      </c>
      <c r="BZ13" s="58">
        <v>3369</v>
      </c>
      <c r="CA13" s="33">
        <v>2.1668150786583556E-2</v>
      </c>
      <c r="CB13" s="4">
        <v>59</v>
      </c>
      <c r="CC13" s="3">
        <v>346</v>
      </c>
      <c r="CD13" s="117">
        <v>2.3668639053254337E-2</v>
      </c>
      <c r="CE13" s="58">
        <v>5523195</v>
      </c>
      <c r="CF13" s="4">
        <v>28441242</v>
      </c>
      <c r="CG13" s="117">
        <v>-9.6977750808239449E-2</v>
      </c>
      <c r="CH13" s="4">
        <v>62</v>
      </c>
      <c r="CI13" s="3">
        <v>356</v>
      </c>
      <c r="CJ13" s="117">
        <v>2.005730659025784E-2</v>
      </c>
      <c r="CK13" s="10">
        <v>89083.790322580651</v>
      </c>
      <c r="CL13" s="119">
        <v>1.7896352781610725E-2</v>
      </c>
      <c r="CM13" s="58">
        <v>2040</v>
      </c>
      <c r="CN13" s="32">
        <v>2.8921568627450982E-2</v>
      </c>
      <c r="CO13" s="4">
        <v>50</v>
      </c>
      <c r="CP13" s="3">
        <v>446</v>
      </c>
      <c r="CQ13" s="117">
        <v>0.15844155844155838</v>
      </c>
      <c r="CR13" s="58">
        <v>1549341</v>
      </c>
      <c r="CS13" s="4">
        <v>19368457</v>
      </c>
      <c r="CT13" s="117">
        <v>0.16812278509412071</v>
      </c>
      <c r="CU13" s="4">
        <v>57</v>
      </c>
      <c r="CV13" s="3">
        <v>491</v>
      </c>
      <c r="CW13" s="117">
        <v>0.16627078384798111</v>
      </c>
      <c r="CX13" s="10">
        <v>27181.42105263158</v>
      </c>
      <c r="CY13" s="119">
        <v>-5.3053564084899918E-2</v>
      </c>
      <c r="CZ13" s="58">
        <v>2162</v>
      </c>
      <c r="DA13" s="32">
        <v>2.3126734505087881E-2</v>
      </c>
      <c r="DB13" s="3">
        <v>49</v>
      </c>
      <c r="DC13" s="3">
        <v>345</v>
      </c>
      <c r="DD13" s="117">
        <v>7.4146341463414629</v>
      </c>
      <c r="DE13" s="10">
        <v>2305589</v>
      </c>
      <c r="DF13" s="4">
        <v>14432881</v>
      </c>
      <c r="DG13" s="117">
        <v>10.937027586976928</v>
      </c>
      <c r="DH13" s="3">
        <v>56</v>
      </c>
      <c r="DI13" s="3">
        <v>385</v>
      </c>
      <c r="DJ13" s="117">
        <v>6.4038461538461542</v>
      </c>
      <c r="DK13" s="10">
        <v>41171.232142857145</v>
      </c>
      <c r="DL13" s="119">
        <v>0.68114463629469757</v>
      </c>
      <c r="DM13" s="10">
        <v>2204</v>
      </c>
      <c r="DN13" s="32">
        <v>2.223230490018149E-2</v>
      </c>
      <c r="DO13" s="4">
        <v>43</v>
      </c>
      <c r="DP13" s="3">
        <v>332</v>
      </c>
      <c r="DQ13" s="117">
        <v>1.59375</v>
      </c>
      <c r="DR13" s="58">
        <v>1459232</v>
      </c>
      <c r="DS13" s="4">
        <v>11789805</v>
      </c>
      <c r="DT13" s="117">
        <v>0.9673338747623601</v>
      </c>
      <c r="DU13" s="4">
        <v>50</v>
      </c>
      <c r="DV13" s="3">
        <v>446</v>
      </c>
      <c r="DW13" s="117">
        <v>2.0758620689655172</v>
      </c>
      <c r="DX13" s="10">
        <v>29184.639999999999</v>
      </c>
      <c r="DY13" s="119">
        <v>-0.26898776663427149</v>
      </c>
      <c r="DZ13" s="58">
        <v>3250</v>
      </c>
      <c r="EA13" s="33">
        <v>1.323076923076923E-2</v>
      </c>
      <c r="EB13" s="3">
        <v>2</v>
      </c>
      <c r="EC13" s="3">
        <v>9</v>
      </c>
      <c r="ED13" s="117">
        <v>-0.4375</v>
      </c>
      <c r="EE13" s="58">
        <v>74946</v>
      </c>
      <c r="EF13" s="4">
        <v>349384</v>
      </c>
      <c r="EG13" s="117">
        <v>-0.25840645602238044</v>
      </c>
      <c r="EH13" s="3">
        <v>3</v>
      </c>
      <c r="EI13" s="3">
        <v>24</v>
      </c>
      <c r="EJ13" s="117">
        <v>0.5</v>
      </c>
      <c r="EK13" s="10">
        <v>24982</v>
      </c>
      <c r="EL13" s="119">
        <v>0</v>
      </c>
      <c r="EM13" s="10">
        <v>38</v>
      </c>
      <c r="EN13" s="32">
        <v>5.2631578947368418E-2</v>
      </c>
      <c r="EO13" s="4">
        <v>0</v>
      </c>
      <c r="EP13" s="4">
        <f t="shared" si="0"/>
        <v>0</v>
      </c>
      <c r="EQ13" s="14"/>
      <c r="ER13" s="63">
        <v>0</v>
      </c>
      <c r="ES13" s="4">
        <f t="shared" si="1"/>
        <v>0</v>
      </c>
      <c r="ET13" s="14">
        <v>0</v>
      </c>
      <c r="EU13" s="4">
        <v>0</v>
      </c>
      <c r="EV13" s="4">
        <f t="shared" si="2"/>
        <v>0</v>
      </c>
      <c r="EW13" s="14">
        <v>0</v>
      </c>
      <c r="EX13" s="58">
        <v>0</v>
      </c>
      <c r="EY13" s="14">
        <v>0</v>
      </c>
      <c r="EZ13" s="63">
        <v>0</v>
      </c>
      <c r="FA13" s="66">
        <v>0</v>
      </c>
      <c r="FB13" s="4">
        <v>0</v>
      </c>
      <c r="FC13" s="4">
        <f t="shared" si="3"/>
        <v>0</v>
      </c>
      <c r="FD13" s="14">
        <v>0</v>
      </c>
      <c r="FE13" s="63">
        <v>0</v>
      </c>
      <c r="FF13" s="4">
        <f t="shared" si="4"/>
        <v>0</v>
      </c>
      <c r="FG13" s="14">
        <v>0</v>
      </c>
      <c r="FH13" s="4">
        <v>0</v>
      </c>
      <c r="FI13" s="4">
        <f t="shared" si="5"/>
        <v>0</v>
      </c>
      <c r="FJ13" s="14">
        <v>0</v>
      </c>
      <c r="FK13" s="58">
        <v>0</v>
      </c>
      <c r="FL13" s="14">
        <v>0</v>
      </c>
      <c r="FM13" s="63">
        <v>0</v>
      </c>
      <c r="FN13" s="66">
        <v>0</v>
      </c>
      <c r="FP13" s="164">
        <v>8</v>
      </c>
      <c r="FQ13" s="9">
        <v>45481</v>
      </c>
      <c r="FR13" s="4">
        <v>859</v>
      </c>
      <c r="FS13" s="4">
        <v>5859</v>
      </c>
      <c r="FT13" s="117">
        <v>0.14411247803163452</v>
      </c>
      <c r="FU13" s="4">
        <v>38043412</v>
      </c>
      <c r="FV13" s="4">
        <v>253355315</v>
      </c>
      <c r="FW13" s="117">
        <v>-4.7947885982285943E-2</v>
      </c>
      <c r="FX13" s="4">
        <v>937</v>
      </c>
      <c r="FY13" s="4">
        <v>6480</v>
      </c>
      <c r="FZ13" s="117">
        <v>0.16967509025270755</v>
      </c>
      <c r="GA13" s="4">
        <v>40601.293489861258</v>
      </c>
      <c r="GB13" s="117">
        <v>-5.462390281023255E-2</v>
      </c>
    </row>
    <row r="14" spans="1:184" x14ac:dyDescent="0.3">
      <c r="A14" s="9">
        <v>45482</v>
      </c>
      <c r="B14" s="71">
        <v>301</v>
      </c>
      <c r="C14" s="4">
        <v>2449</v>
      </c>
      <c r="D14" s="117">
        <v>0.31595916174099936</v>
      </c>
      <c r="E14" s="4">
        <v>13012007</v>
      </c>
      <c r="F14" s="4">
        <v>100419722</v>
      </c>
      <c r="G14" s="117">
        <v>8.7538751120843861E-2</v>
      </c>
      <c r="H14" s="4">
        <v>318</v>
      </c>
      <c r="I14" s="4">
        <v>2593</v>
      </c>
      <c r="J14" s="117">
        <v>0.27859960552268248</v>
      </c>
      <c r="K14" s="4">
        <v>40918.261006289307</v>
      </c>
      <c r="L14" s="117">
        <v>6.54545764229848E-2</v>
      </c>
      <c r="M14" s="4">
        <v>12922</v>
      </c>
      <c r="N14" s="32">
        <v>2.3293607800650054E-2</v>
      </c>
      <c r="O14" s="4">
        <v>88</v>
      </c>
      <c r="P14" s="3">
        <v>637</v>
      </c>
      <c r="Q14" s="117">
        <v>-2.3006134969325132E-2</v>
      </c>
      <c r="R14" s="58">
        <v>4175926</v>
      </c>
      <c r="S14" s="4">
        <v>29302441</v>
      </c>
      <c r="T14" s="117">
        <v>-7.5510941599755688E-3</v>
      </c>
      <c r="U14" s="4">
        <v>95</v>
      </c>
      <c r="V14" s="3">
        <v>694</v>
      </c>
      <c r="W14" s="117">
        <v>-2.8011204481792729E-2</v>
      </c>
      <c r="X14" s="10">
        <v>43957.115789473683</v>
      </c>
      <c r="Y14" s="119">
        <v>0.40485056929300223</v>
      </c>
      <c r="Z14" s="58">
        <v>2561</v>
      </c>
      <c r="AA14" s="32">
        <v>3.4361577508785629E-2</v>
      </c>
      <c r="AB14" s="4">
        <v>103</v>
      </c>
      <c r="AC14" s="3">
        <v>744</v>
      </c>
      <c r="AD14" s="117">
        <v>-2.4901703800786379E-2</v>
      </c>
      <c r="AE14" s="58">
        <v>3595606</v>
      </c>
      <c r="AF14" s="58">
        <v>25727460</v>
      </c>
      <c r="AG14" s="117">
        <v>-0.24319512147123279</v>
      </c>
      <c r="AH14" s="4">
        <v>113</v>
      </c>
      <c r="AI14" s="3">
        <v>845</v>
      </c>
      <c r="AJ14" s="117">
        <v>2.6731470230862753E-2</v>
      </c>
      <c r="AK14" s="10">
        <v>31819.522123893807</v>
      </c>
      <c r="AL14" s="119">
        <v>0.1305401614166668</v>
      </c>
      <c r="AM14" s="58">
        <v>2955</v>
      </c>
      <c r="AN14" s="33">
        <v>3.4856175972927242E-2</v>
      </c>
      <c r="AO14" s="4">
        <v>90</v>
      </c>
      <c r="AP14" s="3">
        <v>624</v>
      </c>
      <c r="AQ14" s="117">
        <v>-5.0228310502283158E-2</v>
      </c>
      <c r="AR14" s="58">
        <v>5175909</v>
      </c>
      <c r="AS14" s="4">
        <v>29237626</v>
      </c>
      <c r="AT14" s="117">
        <v>-0.15474863279464035</v>
      </c>
      <c r="AU14" s="4">
        <v>98</v>
      </c>
      <c r="AV14" s="3">
        <v>705</v>
      </c>
      <c r="AW14" s="117">
        <v>0</v>
      </c>
      <c r="AX14" s="10">
        <v>52815.397959183676</v>
      </c>
      <c r="AY14" s="119">
        <v>0.48029699215065036</v>
      </c>
      <c r="AZ14" s="58">
        <v>2417</v>
      </c>
      <c r="BA14" s="33">
        <v>3.7236243276789406E-2</v>
      </c>
      <c r="BB14" s="4">
        <v>2</v>
      </c>
      <c r="BC14" s="3">
        <v>17</v>
      </c>
      <c r="BD14" s="117">
        <v>-0.76056338028169013</v>
      </c>
      <c r="BE14" s="58">
        <v>293980</v>
      </c>
      <c r="BF14" s="4">
        <v>988155</v>
      </c>
      <c r="BG14" s="117">
        <v>-0.79699338483030657</v>
      </c>
      <c r="BH14" s="4">
        <v>2</v>
      </c>
      <c r="BI14" s="3">
        <v>17</v>
      </c>
      <c r="BJ14" s="117">
        <v>-0.76388888888888884</v>
      </c>
      <c r="BK14" s="10">
        <v>146990</v>
      </c>
      <c r="BL14" s="119">
        <v>0.19513781608260827</v>
      </c>
      <c r="BM14" s="58">
        <v>85</v>
      </c>
      <c r="BN14" s="33">
        <v>2.3529411764705882E-2</v>
      </c>
      <c r="BO14" s="4">
        <v>72</v>
      </c>
      <c r="BP14" s="3">
        <v>566</v>
      </c>
      <c r="BQ14" s="117">
        <v>3.8532110091743066E-2</v>
      </c>
      <c r="BR14" s="58">
        <v>2751434</v>
      </c>
      <c r="BS14" s="4">
        <v>22303004</v>
      </c>
      <c r="BT14" s="117">
        <v>-0.22390042459456083</v>
      </c>
      <c r="BU14" s="4">
        <v>75</v>
      </c>
      <c r="BV14" s="3">
        <v>625</v>
      </c>
      <c r="BW14" s="117">
        <v>7.2041166380788946E-2</v>
      </c>
      <c r="BX14" s="10">
        <v>36685.786666666667</v>
      </c>
      <c r="BY14" s="119">
        <v>-0.24833788261687417</v>
      </c>
      <c r="BZ14" s="58">
        <v>3053</v>
      </c>
      <c r="CA14" s="33">
        <v>2.3583360628889615E-2</v>
      </c>
      <c r="CB14" s="4">
        <v>46</v>
      </c>
      <c r="CC14" s="3">
        <v>392</v>
      </c>
      <c r="CD14" s="117">
        <v>0.101123595505618</v>
      </c>
      <c r="CE14" s="58">
        <v>4026182</v>
      </c>
      <c r="CF14" s="4">
        <v>32467424</v>
      </c>
      <c r="CG14" s="117">
        <v>-2.6436110925281975E-2</v>
      </c>
      <c r="CH14" s="4">
        <v>46</v>
      </c>
      <c r="CI14" s="3">
        <v>402</v>
      </c>
      <c r="CJ14" s="117">
        <v>9.5367847411444107E-2</v>
      </c>
      <c r="CK14" s="10">
        <v>87525.695652173919</v>
      </c>
      <c r="CL14" s="119">
        <v>-0.14997325401047334</v>
      </c>
      <c r="CM14" s="58">
        <v>1835</v>
      </c>
      <c r="CN14" s="32">
        <v>2.5068119891008173E-2</v>
      </c>
      <c r="CO14" s="4">
        <v>57</v>
      </c>
      <c r="CP14" s="3">
        <v>503</v>
      </c>
      <c r="CQ14" s="117">
        <v>0.20047732696897369</v>
      </c>
      <c r="CR14" s="58">
        <v>2625767</v>
      </c>
      <c r="CS14" s="4">
        <v>21994224</v>
      </c>
      <c r="CT14" s="117">
        <v>0.24082669786848965</v>
      </c>
      <c r="CU14" s="4">
        <v>73</v>
      </c>
      <c r="CV14" s="3">
        <v>564</v>
      </c>
      <c r="CW14" s="117">
        <v>0.2287581699346406</v>
      </c>
      <c r="CX14" s="10">
        <v>35969.410958904111</v>
      </c>
      <c r="CY14" s="119">
        <v>0.19414095196515557</v>
      </c>
      <c r="CZ14" s="58">
        <v>1863</v>
      </c>
      <c r="DA14" s="32">
        <v>3.0595813204508857E-2</v>
      </c>
      <c r="DB14" s="3">
        <v>55</v>
      </c>
      <c r="DC14" s="3">
        <v>400</v>
      </c>
      <c r="DD14" s="117">
        <v>7.8888888888888893</v>
      </c>
      <c r="DE14" s="10">
        <v>3061059</v>
      </c>
      <c r="DF14" s="4">
        <v>17493940</v>
      </c>
      <c r="DG14" s="117">
        <v>12.677345206775367</v>
      </c>
      <c r="DH14" s="3">
        <v>67</v>
      </c>
      <c r="DI14" s="3">
        <v>452</v>
      </c>
      <c r="DJ14" s="117">
        <v>7.0714285714285712</v>
      </c>
      <c r="DK14" s="10">
        <v>45687.447761194031</v>
      </c>
      <c r="DL14" s="119">
        <v>1.6122039886331634</v>
      </c>
      <c r="DM14" s="10">
        <v>2125</v>
      </c>
      <c r="DN14" s="32">
        <v>2.5882352941176471E-2</v>
      </c>
      <c r="DO14" s="4">
        <v>45</v>
      </c>
      <c r="DP14" s="3">
        <v>377</v>
      </c>
      <c r="DQ14" s="117">
        <v>1.6737588652482271</v>
      </c>
      <c r="DR14" s="58">
        <v>1851372</v>
      </c>
      <c r="DS14" s="4">
        <v>13641177</v>
      </c>
      <c r="DT14" s="117">
        <v>1.1874918016225169</v>
      </c>
      <c r="DU14" s="4">
        <v>55</v>
      </c>
      <c r="DV14" s="3">
        <v>501</v>
      </c>
      <c r="DW14" s="117">
        <v>2.1708860759493671</v>
      </c>
      <c r="DX14" s="10">
        <v>33661.30909090909</v>
      </c>
      <c r="DY14" s="119">
        <v>0.79927805606671742</v>
      </c>
      <c r="DZ14" s="58">
        <v>3096</v>
      </c>
      <c r="EA14" s="33">
        <v>1.4534883720930232E-2</v>
      </c>
      <c r="EB14" s="3">
        <v>1</v>
      </c>
      <c r="EC14" s="3">
        <v>10</v>
      </c>
      <c r="ED14" s="117">
        <v>-0.44444444444444442</v>
      </c>
      <c r="EE14" s="58">
        <v>23370</v>
      </c>
      <c r="EF14" s="4">
        <v>372754</v>
      </c>
      <c r="EG14" s="117">
        <v>-0.31347544377281489</v>
      </c>
      <c r="EH14" s="3">
        <v>1</v>
      </c>
      <c r="EI14" s="3">
        <v>25</v>
      </c>
      <c r="EJ14" s="117">
        <v>0.13636363636363646</v>
      </c>
      <c r="EK14" s="10">
        <v>23370</v>
      </c>
      <c r="EL14" s="119">
        <v>0.95205479452054798</v>
      </c>
      <c r="EM14" s="10">
        <v>34</v>
      </c>
      <c r="EN14" s="32">
        <v>2.9411764705882353E-2</v>
      </c>
      <c r="EO14" s="4">
        <v>0</v>
      </c>
      <c r="EP14" s="4">
        <f t="shared" si="0"/>
        <v>0</v>
      </c>
      <c r="EQ14" s="14"/>
      <c r="ER14" s="63">
        <v>0</v>
      </c>
      <c r="ES14" s="4">
        <f t="shared" si="1"/>
        <v>0</v>
      </c>
      <c r="ET14" s="14">
        <v>0</v>
      </c>
      <c r="EU14" s="4">
        <v>0</v>
      </c>
      <c r="EV14" s="4">
        <f t="shared" si="2"/>
        <v>0</v>
      </c>
      <c r="EW14" s="14">
        <v>0</v>
      </c>
      <c r="EX14" s="58">
        <v>0</v>
      </c>
      <c r="EY14" s="14">
        <v>0</v>
      </c>
      <c r="EZ14" s="63">
        <v>0</v>
      </c>
      <c r="FA14" s="66">
        <v>0</v>
      </c>
      <c r="FB14" s="4">
        <v>0</v>
      </c>
      <c r="FC14" s="4">
        <f t="shared" si="3"/>
        <v>0</v>
      </c>
      <c r="FD14" s="14">
        <v>0</v>
      </c>
      <c r="FE14" s="63">
        <v>0</v>
      </c>
      <c r="FF14" s="4">
        <f t="shared" si="4"/>
        <v>0</v>
      </c>
      <c r="FG14" s="14">
        <v>0</v>
      </c>
      <c r="FH14" s="4">
        <v>0</v>
      </c>
      <c r="FI14" s="4">
        <f t="shared" si="5"/>
        <v>0</v>
      </c>
      <c r="FJ14" s="14">
        <v>0</v>
      </c>
      <c r="FK14" s="58">
        <v>0</v>
      </c>
      <c r="FL14" s="14">
        <v>0</v>
      </c>
      <c r="FM14" s="63">
        <v>0</v>
      </c>
      <c r="FN14" s="66">
        <v>0</v>
      </c>
      <c r="FP14" s="164">
        <v>9</v>
      </c>
      <c r="FQ14" s="9">
        <v>45482</v>
      </c>
      <c r="FR14" s="4">
        <v>860</v>
      </c>
      <c r="FS14" s="4">
        <v>6719</v>
      </c>
      <c r="FT14" s="117">
        <v>0.21544862518089736</v>
      </c>
      <c r="FU14" s="4">
        <v>40592612</v>
      </c>
      <c r="FV14" s="4">
        <v>293947927</v>
      </c>
      <c r="FW14" s="117">
        <v>3.8007589511606321E-2</v>
      </c>
      <c r="FX14" s="4">
        <v>943</v>
      </c>
      <c r="FY14" s="4">
        <v>7423</v>
      </c>
      <c r="FZ14" s="117">
        <v>0.239853014865542</v>
      </c>
      <c r="GA14" s="4">
        <v>43046.248144220575</v>
      </c>
      <c r="GB14" s="117">
        <v>0.12723534771054035</v>
      </c>
    </row>
    <row r="15" spans="1:184" x14ac:dyDescent="0.3">
      <c r="A15" s="9">
        <v>45483</v>
      </c>
      <c r="B15" s="71">
        <v>344</v>
      </c>
      <c r="C15" s="4">
        <v>2793</v>
      </c>
      <c r="D15" s="117">
        <v>0.29305555555555562</v>
      </c>
      <c r="E15" s="4">
        <v>13694655</v>
      </c>
      <c r="F15" s="4">
        <v>114114377</v>
      </c>
      <c r="G15" s="117">
        <v>5.7670225289390364E-2</v>
      </c>
      <c r="H15" s="4">
        <v>359</v>
      </c>
      <c r="I15" s="4">
        <v>2952</v>
      </c>
      <c r="J15" s="117">
        <v>0.25563589961718414</v>
      </c>
      <c r="K15" s="4">
        <v>38146.671309192199</v>
      </c>
      <c r="L15" s="117">
        <v>-0.20791006199603801</v>
      </c>
      <c r="M15" s="4">
        <v>16224</v>
      </c>
      <c r="N15" s="32">
        <v>2.1203155818540435E-2</v>
      </c>
      <c r="O15" s="3">
        <v>83</v>
      </c>
      <c r="P15" s="3">
        <v>720</v>
      </c>
      <c r="Q15" s="117">
        <v>-3.2258064516129004E-2</v>
      </c>
      <c r="R15" s="10">
        <v>3388650</v>
      </c>
      <c r="S15" s="4">
        <v>32691091</v>
      </c>
      <c r="T15" s="117">
        <v>-3.9211810840432682E-2</v>
      </c>
      <c r="U15" s="3">
        <v>96</v>
      </c>
      <c r="V15" s="3">
        <v>790</v>
      </c>
      <c r="W15" s="117">
        <v>-2.7093596059113323E-2</v>
      </c>
      <c r="X15" s="10">
        <v>35298.4375</v>
      </c>
      <c r="Y15" s="119">
        <v>-0.23126036413302187</v>
      </c>
      <c r="Z15" s="10">
        <v>2925</v>
      </c>
      <c r="AA15" s="32">
        <v>2.8376068376068375E-2</v>
      </c>
      <c r="AB15" s="3">
        <v>90</v>
      </c>
      <c r="AC15" s="3">
        <v>834</v>
      </c>
      <c r="AD15" s="117">
        <v>-2.3419203747072626E-2</v>
      </c>
      <c r="AE15" s="10">
        <v>3344359</v>
      </c>
      <c r="AF15" s="58">
        <v>29071819</v>
      </c>
      <c r="AG15" s="117">
        <v>-0.25026503419836044</v>
      </c>
      <c r="AH15" s="3">
        <v>106</v>
      </c>
      <c r="AI15" s="3">
        <v>951</v>
      </c>
      <c r="AJ15" s="117">
        <v>3.8209606986899569E-2</v>
      </c>
      <c r="AK15" s="10">
        <v>31550.556603773584</v>
      </c>
      <c r="AL15" s="119">
        <v>-0.38631574787657819</v>
      </c>
      <c r="AM15" s="10">
        <v>3114</v>
      </c>
      <c r="AN15" s="33">
        <v>2.8901734104046242E-2</v>
      </c>
      <c r="AO15" s="3">
        <v>73</v>
      </c>
      <c r="AP15" s="3">
        <v>697</v>
      </c>
      <c r="AQ15" s="117">
        <v>-7.5596816976127301E-2</v>
      </c>
      <c r="AR15" s="10">
        <v>3521041</v>
      </c>
      <c r="AS15" s="4">
        <v>32758667</v>
      </c>
      <c r="AT15" s="117">
        <v>-0.15591830729482714</v>
      </c>
      <c r="AU15" s="3">
        <v>77</v>
      </c>
      <c r="AV15" s="3">
        <v>782</v>
      </c>
      <c r="AW15" s="117">
        <v>-3.4567901234567877E-2</v>
      </c>
      <c r="AX15" s="10">
        <v>45727.805194805194</v>
      </c>
      <c r="AY15" s="119">
        <v>0.13794459930111658</v>
      </c>
      <c r="AZ15" s="10">
        <v>2766</v>
      </c>
      <c r="BA15" s="33">
        <v>2.6391901663051338E-2</v>
      </c>
      <c r="BB15" s="3">
        <v>1</v>
      </c>
      <c r="BC15" s="3">
        <v>18</v>
      </c>
      <c r="BD15" s="117">
        <v>-0.77215189873417722</v>
      </c>
      <c r="BE15" s="58">
        <v>58951</v>
      </c>
      <c r="BF15" s="4">
        <v>1047106</v>
      </c>
      <c r="BG15" s="117">
        <v>-0.8107361563988924</v>
      </c>
      <c r="BH15" s="3">
        <v>1</v>
      </c>
      <c r="BI15" s="3">
        <v>18</v>
      </c>
      <c r="BJ15" s="117">
        <v>-0.77500000000000002</v>
      </c>
      <c r="BK15" s="10">
        <v>58951</v>
      </c>
      <c r="BL15" s="119">
        <v>-0.29072971184503404</v>
      </c>
      <c r="BM15" s="10">
        <v>121</v>
      </c>
      <c r="BN15" s="33">
        <v>8.2644628099173556E-3</v>
      </c>
      <c r="BO15" s="3">
        <v>74</v>
      </c>
      <c r="BP15" s="3">
        <v>640</v>
      </c>
      <c r="BQ15" s="117">
        <v>3.7277147487844386E-2</v>
      </c>
      <c r="BR15" s="10">
        <v>3238190</v>
      </c>
      <c r="BS15" s="4">
        <v>25541194</v>
      </c>
      <c r="BT15" s="117">
        <v>-0.20398910594391007</v>
      </c>
      <c r="BU15" s="3">
        <v>79</v>
      </c>
      <c r="BV15" s="3">
        <v>704</v>
      </c>
      <c r="BW15" s="117">
        <v>7.3170731707317138E-2</v>
      </c>
      <c r="BX15" s="10">
        <v>40989.746835443038</v>
      </c>
      <c r="BY15" s="119">
        <v>-0.1065748358372689</v>
      </c>
      <c r="BZ15" s="10">
        <v>3351</v>
      </c>
      <c r="CA15" s="33">
        <v>2.2082960310355119E-2</v>
      </c>
      <c r="CB15" s="3">
        <v>46</v>
      </c>
      <c r="CC15" s="3">
        <v>438</v>
      </c>
      <c r="CD15" s="117">
        <v>8.4158415841584233E-2</v>
      </c>
      <c r="CE15" s="10">
        <v>4485806</v>
      </c>
      <c r="CF15" s="4">
        <v>36953230</v>
      </c>
      <c r="CG15" s="117">
        <v>-3.9892899346389177E-2</v>
      </c>
      <c r="CH15" s="3">
        <v>48</v>
      </c>
      <c r="CI15" s="3">
        <v>450</v>
      </c>
      <c r="CJ15" s="117">
        <v>7.9136690647481966E-2</v>
      </c>
      <c r="CK15" s="10">
        <v>93454.291666666672</v>
      </c>
      <c r="CL15" s="119">
        <v>-9.0842753793364261E-2</v>
      </c>
      <c r="CM15" s="10">
        <v>2159</v>
      </c>
      <c r="CN15" s="32">
        <v>2.1306160259379342E-2</v>
      </c>
      <c r="CO15" s="3">
        <v>64</v>
      </c>
      <c r="CP15" s="3">
        <v>567</v>
      </c>
      <c r="CQ15" s="117">
        <v>0.13173652694610771</v>
      </c>
      <c r="CR15" s="10">
        <v>3193794</v>
      </c>
      <c r="CS15" s="4">
        <v>25188018</v>
      </c>
      <c r="CT15" s="117">
        <v>0.12788641187115268</v>
      </c>
      <c r="CU15" s="3">
        <v>70</v>
      </c>
      <c r="CV15" s="3">
        <v>634</v>
      </c>
      <c r="CW15" s="117">
        <v>0.16544117647058831</v>
      </c>
      <c r="CX15" s="10">
        <v>45625.62857142857</v>
      </c>
      <c r="CY15" s="119">
        <v>-0.15812417757608477</v>
      </c>
      <c r="CZ15" s="10">
        <v>2059</v>
      </c>
      <c r="DA15" s="32">
        <v>3.1083050024283632E-2</v>
      </c>
      <c r="DB15" s="3">
        <v>57</v>
      </c>
      <c r="DC15" s="3">
        <v>457</v>
      </c>
      <c r="DD15" s="117">
        <v>8.3265306122448983</v>
      </c>
      <c r="DE15" s="10">
        <v>3163422</v>
      </c>
      <c r="DF15" s="4">
        <v>20657362</v>
      </c>
      <c r="DG15" s="117">
        <v>14.508471815045739</v>
      </c>
      <c r="DH15" s="3">
        <v>67</v>
      </c>
      <c r="DI15" s="3">
        <v>519</v>
      </c>
      <c r="DJ15" s="117">
        <v>7.65</v>
      </c>
      <c r="DK15" s="10">
        <v>47215.253731343284</v>
      </c>
      <c r="DL15" s="119">
        <v>2.5661067772917887</v>
      </c>
      <c r="DM15" s="10">
        <v>2215</v>
      </c>
      <c r="DN15" s="32">
        <v>2.5733634311512415E-2</v>
      </c>
      <c r="DO15" s="3">
        <v>47</v>
      </c>
      <c r="DP15" s="3">
        <v>424</v>
      </c>
      <c r="DQ15" s="117">
        <v>1.422857142857143</v>
      </c>
      <c r="DR15" s="10">
        <v>1616846</v>
      </c>
      <c r="DS15" s="4">
        <v>15258023</v>
      </c>
      <c r="DT15" s="117">
        <v>0.75297064197943619</v>
      </c>
      <c r="DU15" s="3">
        <v>54</v>
      </c>
      <c r="DV15" s="3">
        <v>555</v>
      </c>
      <c r="DW15" s="117">
        <v>1.7339901477832513</v>
      </c>
      <c r="DX15" s="10">
        <v>29941.592592592591</v>
      </c>
      <c r="DY15" s="119">
        <v>-0.45408656979072348</v>
      </c>
      <c r="DZ15" s="10">
        <v>3679</v>
      </c>
      <c r="EA15" s="33">
        <v>1.2775210655069312E-2</v>
      </c>
      <c r="EB15" s="3">
        <v>2</v>
      </c>
      <c r="EC15" s="3">
        <v>12</v>
      </c>
      <c r="ED15" s="117">
        <v>-0.45454545454545459</v>
      </c>
      <c r="EE15" s="58">
        <v>30268</v>
      </c>
      <c r="EF15" s="4">
        <v>403022</v>
      </c>
      <c r="EG15" s="117">
        <v>-0.40871445694927988</v>
      </c>
      <c r="EH15" s="3">
        <v>6</v>
      </c>
      <c r="EI15" s="3">
        <v>31</v>
      </c>
      <c r="EJ15" s="117">
        <v>0.19230769230769229</v>
      </c>
      <c r="EK15" s="10">
        <v>5044.666666666667</v>
      </c>
      <c r="EL15" s="119">
        <v>-0.8544580282976908</v>
      </c>
      <c r="EM15" s="10">
        <v>43</v>
      </c>
      <c r="EN15" s="32">
        <v>4.6511627906976744E-2</v>
      </c>
      <c r="EO15" s="4">
        <v>0</v>
      </c>
      <c r="EP15" s="4">
        <f t="shared" si="0"/>
        <v>0</v>
      </c>
      <c r="EQ15" s="14"/>
      <c r="ER15" s="63">
        <v>0</v>
      </c>
      <c r="ES15" s="4">
        <f t="shared" si="1"/>
        <v>0</v>
      </c>
      <c r="ET15" s="14">
        <v>0</v>
      </c>
      <c r="EU15" s="4">
        <v>0</v>
      </c>
      <c r="EV15" s="4">
        <f t="shared" si="2"/>
        <v>0</v>
      </c>
      <c r="EW15" s="14">
        <v>0</v>
      </c>
      <c r="EX15" s="58">
        <v>0</v>
      </c>
      <c r="EY15" s="14">
        <v>0</v>
      </c>
      <c r="EZ15" s="63">
        <v>0</v>
      </c>
      <c r="FA15" s="66">
        <v>0</v>
      </c>
      <c r="FB15" s="4">
        <v>0</v>
      </c>
      <c r="FC15" s="4">
        <f t="shared" si="3"/>
        <v>0</v>
      </c>
      <c r="FD15" s="14">
        <v>0</v>
      </c>
      <c r="FE15" s="63">
        <v>0</v>
      </c>
      <c r="FF15" s="4">
        <f t="shared" si="4"/>
        <v>0</v>
      </c>
      <c r="FG15" s="14">
        <v>0</v>
      </c>
      <c r="FH15" s="4">
        <v>0</v>
      </c>
      <c r="FI15" s="4">
        <f t="shared" si="5"/>
        <v>0</v>
      </c>
      <c r="FJ15" s="14">
        <v>0</v>
      </c>
      <c r="FK15" s="58">
        <v>0</v>
      </c>
      <c r="FL15" s="14">
        <v>0</v>
      </c>
      <c r="FM15" s="63">
        <v>0</v>
      </c>
      <c r="FN15" s="66">
        <v>0</v>
      </c>
      <c r="FP15" s="164">
        <v>10</v>
      </c>
      <c r="FQ15" s="9">
        <v>45483</v>
      </c>
      <c r="FR15" s="4">
        <v>881</v>
      </c>
      <c r="FS15" s="4">
        <v>7600</v>
      </c>
      <c r="FT15" s="117">
        <v>0.19515647114326162</v>
      </c>
      <c r="FU15" s="4">
        <v>39735982</v>
      </c>
      <c r="FV15" s="4">
        <v>333683909</v>
      </c>
      <c r="FW15" s="117">
        <v>1.5283355851174907E-2</v>
      </c>
      <c r="FX15" s="4">
        <v>963</v>
      </c>
      <c r="FY15" s="4">
        <v>8386</v>
      </c>
      <c r="FZ15" s="117">
        <v>0.21978181818181808</v>
      </c>
      <c r="GA15" s="4">
        <v>41262.701973001036</v>
      </c>
      <c r="GB15" s="117">
        <v>-0.19427412445129877</v>
      </c>
    </row>
    <row r="16" spans="1:184" x14ac:dyDescent="0.3">
      <c r="A16" s="9">
        <v>45484</v>
      </c>
      <c r="B16" s="71">
        <v>327</v>
      </c>
      <c r="C16" s="4">
        <v>3120</v>
      </c>
      <c r="D16" s="117">
        <v>0.28872366790582404</v>
      </c>
      <c r="E16" s="4">
        <v>12858183</v>
      </c>
      <c r="F16" s="4">
        <v>126972560</v>
      </c>
      <c r="G16" s="117">
        <v>5.4410495561695527E-2</v>
      </c>
      <c r="H16" s="4">
        <v>373</v>
      </c>
      <c r="I16" s="4">
        <v>3325</v>
      </c>
      <c r="J16" s="117">
        <v>0.26618431073876625</v>
      </c>
      <c r="K16" s="4">
        <v>34472.340482573723</v>
      </c>
      <c r="L16" s="117">
        <v>-0.24331655578832823</v>
      </c>
      <c r="M16" s="4">
        <v>11905</v>
      </c>
      <c r="N16" s="32">
        <v>2.746745065098698E-2</v>
      </c>
      <c r="O16" s="4">
        <v>57</v>
      </c>
      <c r="P16" s="3">
        <v>777</v>
      </c>
      <c r="Q16" s="117">
        <v>-7.2792362768496433E-2</v>
      </c>
      <c r="R16" s="58">
        <v>2730854</v>
      </c>
      <c r="S16" s="4">
        <v>35421945</v>
      </c>
      <c r="T16" s="117">
        <v>-8.4760123942822951E-2</v>
      </c>
      <c r="U16" s="4">
        <v>61</v>
      </c>
      <c r="V16" s="3">
        <v>851</v>
      </c>
      <c r="W16" s="117">
        <v>-7.9004329004328966E-2</v>
      </c>
      <c r="X16" s="10">
        <v>44768.098360655735</v>
      </c>
      <c r="Y16" s="119">
        <v>7.2042633540309264E-2</v>
      </c>
      <c r="Z16" s="58">
        <v>2336</v>
      </c>
      <c r="AA16" s="32">
        <v>2.440068493150685E-2</v>
      </c>
      <c r="AB16" s="4">
        <v>67</v>
      </c>
      <c r="AC16" s="3">
        <v>901</v>
      </c>
      <c r="AD16" s="117">
        <v>-4.1489361702127692E-2</v>
      </c>
      <c r="AE16" s="58">
        <v>2602154</v>
      </c>
      <c r="AF16" s="58">
        <v>31673973</v>
      </c>
      <c r="AG16" s="117">
        <v>-0.27129901012394619</v>
      </c>
      <c r="AH16" s="4">
        <v>71</v>
      </c>
      <c r="AI16" s="3">
        <v>1022</v>
      </c>
      <c r="AJ16" s="117">
        <v>7.8895463510848529E-3</v>
      </c>
      <c r="AK16" s="10">
        <v>36650.056338028167</v>
      </c>
      <c r="AL16" s="119">
        <v>-0.23421433882210707</v>
      </c>
      <c r="AM16" s="58">
        <v>2705</v>
      </c>
      <c r="AN16" s="33">
        <v>2.4768946395563769E-2</v>
      </c>
      <c r="AO16" s="4">
        <v>71</v>
      </c>
      <c r="AP16" s="3">
        <v>768</v>
      </c>
      <c r="AQ16" s="117">
        <v>-8.5714285714285743E-2</v>
      </c>
      <c r="AR16" s="58">
        <v>3872144</v>
      </c>
      <c r="AS16" s="4">
        <v>36630811</v>
      </c>
      <c r="AT16" s="117">
        <v>-0.15251182599257396</v>
      </c>
      <c r="AU16" s="4">
        <v>79</v>
      </c>
      <c r="AV16" s="3">
        <v>861</v>
      </c>
      <c r="AW16" s="117">
        <v>-4.4395116537180868E-2</v>
      </c>
      <c r="AX16" s="10">
        <v>49014.481012658231</v>
      </c>
      <c r="AY16" s="119">
        <v>1.0729459498106442E-2</v>
      </c>
      <c r="AZ16" s="58">
        <v>2402</v>
      </c>
      <c r="BA16" s="33">
        <v>2.9558701082431308E-2</v>
      </c>
      <c r="BB16" s="3">
        <v>3</v>
      </c>
      <c r="BC16" s="3">
        <v>21</v>
      </c>
      <c r="BD16" s="117">
        <v>-0.76666666666666661</v>
      </c>
      <c r="BE16" s="58">
        <v>177931</v>
      </c>
      <c r="BF16" s="4">
        <v>1225037</v>
      </c>
      <c r="BG16" s="117">
        <v>-0.80413228426022598</v>
      </c>
      <c r="BH16" s="3">
        <v>3</v>
      </c>
      <c r="BI16" s="3">
        <v>21</v>
      </c>
      <c r="BJ16" s="117">
        <v>-0.76923076923076916</v>
      </c>
      <c r="BK16" s="10">
        <v>59310.333333333336</v>
      </c>
      <c r="BL16" s="119">
        <v>-9.6242271444864524E-2</v>
      </c>
      <c r="BM16" s="58">
        <v>101</v>
      </c>
      <c r="BN16" s="33">
        <v>2.9702970297029702E-2</v>
      </c>
      <c r="BO16" s="4">
        <v>58</v>
      </c>
      <c r="BP16" s="3">
        <v>698</v>
      </c>
      <c r="BQ16" s="117">
        <v>2.4963289280469869E-2</v>
      </c>
      <c r="BR16" s="58">
        <v>2460984</v>
      </c>
      <c r="BS16" s="4">
        <v>28002178</v>
      </c>
      <c r="BT16" s="117">
        <v>-0.19364425700947241</v>
      </c>
      <c r="BU16" s="4">
        <v>63</v>
      </c>
      <c r="BV16" s="3">
        <v>767</v>
      </c>
      <c r="BW16" s="117">
        <v>6.2326869806094143E-2</v>
      </c>
      <c r="BX16" s="10">
        <v>39063.238095238092</v>
      </c>
      <c r="BY16" s="119">
        <v>-2.3545173034197342E-2</v>
      </c>
      <c r="BZ16" s="58">
        <v>2723</v>
      </c>
      <c r="CA16" s="33">
        <v>2.1300036724201249E-2</v>
      </c>
      <c r="CB16" s="4">
        <v>49</v>
      </c>
      <c r="CC16" s="3">
        <v>487</v>
      </c>
      <c r="CD16" s="117">
        <v>7.2687224669603534E-2</v>
      </c>
      <c r="CE16" s="58">
        <v>3854961</v>
      </c>
      <c r="CF16" s="4">
        <v>40808191</v>
      </c>
      <c r="CG16" s="117">
        <v>-4.6794981084196441E-2</v>
      </c>
      <c r="CH16" s="4">
        <v>51</v>
      </c>
      <c r="CI16" s="3">
        <v>501</v>
      </c>
      <c r="CJ16" s="117">
        <v>5.9196617336152224E-2</v>
      </c>
      <c r="CK16" s="10">
        <v>75587.470588235301</v>
      </c>
      <c r="CL16" s="119">
        <v>-2.0820417913338218E-2</v>
      </c>
      <c r="CM16" s="58">
        <v>1881</v>
      </c>
      <c r="CN16" s="32">
        <v>2.6049973418394472E-2</v>
      </c>
      <c r="CO16" s="4">
        <v>52</v>
      </c>
      <c r="CP16" s="3">
        <v>619</v>
      </c>
      <c r="CQ16" s="117">
        <v>8.0279232111692744E-2</v>
      </c>
      <c r="CR16" s="58">
        <v>2068435</v>
      </c>
      <c r="CS16" s="4">
        <v>27256453</v>
      </c>
      <c r="CT16" s="117">
        <v>7.9078350332942637E-2</v>
      </c>
      <c r="CU16" s="4">
        <v>53</v>
      </c>
      <c r="CV16" s="3">
        <v>687</v>
      </c>
      <c r="CW16" s="117">
        <v>0.106280193236715</v>
      </c>
      <c r="CX16" s="10">
        <v>39027.07547169811</v>
      </c>
      <c r="CY16" s="119">
        <v>2.669145164975073E-2</v>
      </c>
      <c r="CZ16" s="58">
        <v>1693</v>
      </c>
      <c r="DA16" s="32">
        <v>3.0714707619610159E-2</v>
      </c>
      <c r="DB16" s="4">
        <v>48</v>
      </c>
      <c r="DC16" s="3">
        <v>505</v>
      </c>
      <c r="DD16" s="117">
        <v>9.3061224489795915</v>
      </c>
      <c r="DE16" s="58">
        <v>1724600</v>
      </c>
      <c r="DF16" s="4">
        <v>22381962</v>
      </c>
      <c r="DG16" s="117">
        <v>15.803211699655783</v>
      </c>
      <c r="DH16" s="4">
        <v>57</v>
      </c>
      <c r="DI16" s="3">
        <v>576</v>
      </c>
      <c r="DJ16" s="117">
        <v>8.6</v>
      </c>
      <c r="DK16" s="10">
        <v>30256.140350877195</v>
      </c>
      <c r="DL16" s="119">
        <v>0</v>
      </c>
      <c r="DM16" s="58">
        <v>1964</v>
      </c>
      <c r="DN16" s="32">
        <v>2.4439918533604887E-2</v>
      </c>
      <c r="DO16" s="4">
        <v>28</v>
      </c>
      <c r="DP16" s="3">
        <v>452</v>
      </c>
      <c r="DQ16" s="117">
        <v>1.3179487179487182</v>
      </c>
      <c r="DR16" s="58">
        <v>888954</v>
      </c>
      <c r="DS16" s="4">
        <v>16146977</v>
      </c>
      <c r="DT16" s="117">
        <v>0.74437336967782786</v>
      </c>
      <c r="DU16" s="4">
        <v>29</v>
      </c>
      <c r="DV16" s="3">
        <v>584</v>
      </c>
      <c r="DW16" s="117">
        <v>1.584070796460177</v>
      </c>
      <c r="DX16" s="10">
        <v>30653.586206896551</v>
      </c>
      <c r="DY16" s="119">
        <v>0.27605148632085275</v>
      </c>
      <c r="DZ16" s="58">
        <v>3095</v>
      </c>
      <c r="EA16" s="33">
        <v>9.0468497576736678E-3</v>
      </c>
      <c r="EB16" s="4">
        <v>0</v>
      </c>
      <c r="EC16" s="3">
        <v>12</v>
      </c>
      <c r="ED16" s="117">
        <v>-0.45454545454545459</v>
      </c>
      <c r="EE16" s="58">
        <v>0</v>
      </c>
      <c r="EF16" s="4">
        <v>403022</v>
      </c>
      <c r="EG16" s="117">
        <v>-0.40871445694927988</v>
      </c>
      <c r="EH16" s="4">
        <v>0</v>
      </c>
      <c r="EI16" s="3">
        <v>31</v>
      </c>
      <c r="EJ16" s="117">
        <v>0.19230769230769229</v>
      </c>
      <c r="EK16" s="58">
        <v>0</v>
      </c>
      <c r="EL16" s="119">
        <v>0</v>
      </c>
      <c r="EM16" s="58">
        <v>24</v>
      </c>
      <c r="EN16" s="32">
        <v>0</v>
      </c>
      <c r="EO16" s="4">
        <v>0</v>
      </c>
      <c r="EP16" s="4">
        <f t="shared" si="0"/>
        <v>0</v>
      </c>
      <c r="EQ16" s="14"/>
      <c r="ER16" s="63">
        <v>0</v>
      </c>
      <c r="ES16" s="4">
        <f t="shared" si="1"/>
        <v>0</v>
      </c>
      <c r="ET16" s="14">
        <v>0</v>
      </c>
      <c r="EU16" s="4">
        <v>0</v>
      </c>
      <c r="EV16" s="4">
        <f t="shared" si="2"/>
        <v>0</v>
      </c>
      <c r="EW16" s="14">
        <v>0</v>
      </c>
      <c r="EX16" s="58">
        <v>0</v>
      </c>
      <c r="EY16" s="14">
        <v>0</v>
      </c>
      <c r="EZ16" s="63">
        <v>0</v>
      </c>
      <c r="FA16" s="66">
        <v>0</v>
      </c>
      <c r="FB16" s="4">
        <v>0</v>
      </c>
      <c r="FC16" s="4">
        <f t="shared" si="3"/>
        <v>0</v>
      </c>
      <c r="FD16" s="14">
        <v>0</v>
      </c>
      <c r="FE16" s="63">
        <v>0</v>
      </c>
      <c r="FF16" s="4">
        <f t="shared" si="4"/>
        <v>0</v>
      </c>
      <c r="FG16" s="14">
        <v>0</v>
      </c>
      <c r="FH16" s="4">
        <v>0</v>
      </c>
      <c r="FI16" s="4">
        <f t="shared" si="5"/>
        <v>0</v>
      </c>
      <c r="FJ16" s="14">
        <v>0</v>
      </c>
      <c r="FK16" s="58">
        <v>0</v>
      </c>
      <c r="FL16" s="14">
        <v>0</v>
      </c>
      <c r="FM16" s="63">
        <v>0</v>
      </c>
      <c r="FN16" s="66">
        <v>0</v>
      </c>
      <c r="FP16" s="164">
        <v>11</v>
      </c>
      <c r="FQ16" s="9">
        <v>45484</v>
      </c>
      <c r="FR16" s="4">
        <v>760</v>
      </c>
      <c r="FS16" s="4">
        <v>8360</v>
      </c>
      <c r="FT16" s="117">
        <v>0.17696747853019845</v>
      </c>
      <c r="FU16" s="4">
        <v>33239200</v>
      </c>
      <c r="FV16" s="4">
        <v>366923109</v>
      </c>
      <c r="FW16" s="117">
        <v>2.1553586620464138E-3</v>
      </c>
      <c r="FX16" s="4">
        <v>840</v>
      </c>
      <c r="FY16" s="4">
        <v>9226</v>
      </c>
      <c r="FZ16" s="117">
        <v>0.2006767308693389</v>
      </c>
      <c r="GA16" s="4">
        <v>39570.476190476191</v>
      </c>
      <c r="GB16" s="117">
        <v>-0.14571991837835752</v>
      </c>
    </row>
    <row r="17" spans="1:184" x14ac:dyDescent="0.3">
      <c r="A17" s="9">
        <v>45485</v>
      </c>
      <c r="B17" s="71">
        <v>216</v>
      </c>
      <c r="C17" s="4">
        <v>3336</v>
      </c>
      <c r="D17" s="117">
        <v>0.25319308790383177</v>
      </c>
      <c r="E17" s="4">
        <v>8522259</v>
      </c>
      <c r="F17" s="4">
        <v>135494819</v>
      </c>
      <c r="G17" s="117">
        <v>3.0881992678114534E-2</v>
      </c>
      <c r="H17" s="4">
        <v>242</v>
      </c>
      <c r="I17" s="4">
        <v>3567</v>
      </c>
      <c r="J17" s="117">
        <v>0.23983315954118867</v>
      </c>
      <c r="K17" s="4">
        <v>35215.946280991739</v>
      </c>
      <c r="L17" s="117">
        <v>-0.19755911440580998</v>
      </c>
      <c r="M17" s="4">
        <v>10481</v>
      </c>
      <c r="N17" s="32">
        <v>2.0608720541933023E-2</v>
      </c>
      <c r="O17" s="3">
        <v>55</v>
      </c>
      <c r="P17" s="3">
        <v>832</v>
      </c>
      <c r="Q17" s="117">
        <v>-9.8591549295774628E-2</v>
      </c>
      <c r="R17" s="10">
        <v>3049004</v>
      </c>
      <c r="S17" s="4">
        <v>38470949</v>
      </c>
      <c r="T17" s="117">
        <v>-9.6528870638924791E-2</v>
      </c>
      <c r="U17" s="3">
        <v>62</v>
      </c>
      <c r="V17" s="3">
        <v>913</v>
      </c>
      <c r="W17" s="117">
        <v>-0.10137795275590555</v>
      </c>
      <c r="X17" s="10">
        <v>49177.483870967742</v>
      </c>
      <c r="Y17" s="119">
        <v>0.16639202315110579</v>
      </c>
      <c r="Z17" s="10">
        <v>2163</v>
      </c>
      <c r="AA17" s="32">
        <v>2.5427646786870088E-2</v>
      </c>
      <c r="AB17" s="3">
        <v>66</v>
      </c>
      <c r="AC17" s="3">
        <v>967</v>
      </c>
      <c r="AD17" s="117">
        <v>-6.8400770712909398E-2</v>
      </c>
      <c r="AE17" s="10">
        <v>2443763</v>
      </c>
      <c r="AF17" s="58">
        <v>34117736</v>
      </c>
      <c r="AG17" s="117">
        <v>-0.28447932245007013</v>
      </c>
      <c r="AH17" s="3">
        <v>69</v>
      </c>
      <c r="AI17" s="3">
        <v>1091</v>
      </c>
      <c r="AJ17" s="117">
        <v>-2.240143369175629E-2</v>
      </c>
      <c r="AK17" s="10">
        <v>35416.855072463768</v>
      </c>
      <c r="AL17" s="119">
        <v>-0.14314852936813338</v>
      </c>
      <c r="AM17" s="10">
        <v>2565</v>
      </c>
      <c r="AN17" s="33">
        <v>2.5730994152046785E-2</v>
      </c>
      <c r="AO17" s="3">
        <v>47</v>
      </c>
      <c r="AP17" s="3">
        <v>815</v>
      </c>
      <c r="AQ17" s="117">
        <v>-0.12459720730397417</v>
      </c>
      <c r="AR17" s="10">
        <v>2530002</v>
      </c>
      <c r="AS17" s="4">
        <v>39160813</v>
      </c>
      <c r="AT17" s="117">
        <v>-0.174514472920832</v>
      </c>
      <c r="AU17" s="3">
        <v>56</v>
      </c>
      <c r="AV17" s="3">
        <v>917</v>
      </c>
      <c r="AW17" s="117">
        <v>-8.5742771684945152E-2</v>
      </c>
      <c r="AX17" s="10">
        <v>45178.607142857145</v>
      </c>
      <c r="AY17" s="119">
        <v>9.2788724834542924E-2</v>
      </c>
      <c r="AZ17" s="10">
        <v>2377</v>
      </c>
      <c r="BA17" s="33">
        <v>1.9772822885990745E-2</v>
      </c>
      <c r="BB17" s="3">
        <v>3</v>
      </c>
      <c r="BC17" s="3">
        <v>24</v>
      </c>
      <c r="BD17" s="117">
        <v>-0.75757575757575757</v>
      </c>
      <c r="BE17" s="58">
        <v>286391</v>
      </c>
      <c r="BF17" s="4">
        <v>1511428</v>
      </c>
      <c r="BG17" s="117">
        <v>-0.78805775087922014</v>
      </c>
      <c r="BH17" s="3">
        <v>3</v>
      </c>
      <c r="BI17" s="3">
        <v>24</v>
      </c>
      <c r="BJ17" s="117">
        <v>-0.76</v>
      </c>
      <c r="BK17" s="10">
        <v>95463.666666666672</v>
      </c>
      <c r="BL17" s="119">
        <v>-2.0226705135076406E-2</v>
      </c>
      <c r="BM17" s="10">
        <v>97</v>
      </c>
      <c r="BN17" s="33">
        <v>3.0927835051546393E-2</v>
      </c>
      <c r="BO17" s="3">
        <v>42</v>
      </c>
      <c r="BP17" s="3">
        <v>740</v>
      </c>
      <c r="BQ17" s="117">
        <v>-2.2457067371202122E-2</v>
      </c>
      <c r="BR17" s="10">
        <v>1861183</v>
      </c>
      <c r="BS17" s="4">
        <v>29863361</v>
      </c>
      <c r="BT17" s="117">
        <v>-0.22358441908785653</v>
      </c>
      <c r="BU17" s="3">
        <v>47</v>
      </c>
      <c r="BV17" s="3">
        <v>814</v>
      </c>
      <c r="BW17" s="117">
        <v>1.6229712858926382E-2</v>
      </c>
      <c r="BX17" s="10">
        <v>39599.638297872341</v>
      </c>
      <c r="BY17" s="119">
        <v>-0.16270535424039789</v>
      </c>
      <c r="BZ17" s="10">
        <v>2414</v>
      </c>
      <c r="CA17" s="33">
        <v>1.7398508699254349E-2</v>
      </c>
      <c r="CB17" s="3">
        <v>36</v>
      </c>
      <c r="CC17" s="3">
        <v>523</v>
      </c>
      <c r="CD17" s="117">
        <v>3.359683794466406E-2</v>
      </c>
      <c r="CE17" s="10">
        <v>2933409</v>
      </c>
      <c r="CF17" s="4">
        <v>43741600</v>
      </c>
      <c r="CG17" s="117">
        <v>-7.547197447804177E-2</v>
      </c>
      <c r="CH17" s="3">
        <v>36</v>
      </c>
      <c r="CI17" s="3">
        <v>537</v>
      </c>
      <c r="CJ17" s="117">
        <v>2.2857142857142909E-2</v>
      </c>
      <c r="CK17" s="10">
        <v>81483.583333333328</v>
      </c>
      <c r="CL17" s="119">
        <v>-5.8579289607773477E-2</v>
      </c>
      <c r="CM17" s="10">
        <v>1591</v>
      </c>
      <c r="CN17" s="32">
        <v>2.262727844123193E-2</v>
      </c>
      <c r="CO17" s="3">
        <v>36</v>
      </c>
      <c r="CP17" s="3">
        <v>655</v>
      </c>
      <c r="CQ17" s="117">
        <v>1.7080745341614856E-2</v>
      </c>
      <c r="CR17" s="10">
        <v>1705606</v>
      </c>
      <c r="CS17" s="4">
        <v>28962059</v>
      </c>
      <c r="CT17" s="117">
        <v>2.9099741741333229E-2</v>
      </c>
      <c r="CU17" s="3">
        <v>36</v>
      </c>
      <c r="CV17" s="3">
        <v>723</v>
      </c>
      <c r="CW17" s="117">
        <v>4.17867435158501E-2</v>
      </c>
      <c r="CX17" s="10">
        <v>47377.944444444445</v>
      </c>
      <c r="CY17" s="119">
        <v>0.19919626101974797</v>
      </c>
      <c r="CZ17" s="10">
        <v>1516</v>
      </c>
      <c r="DA17" s="32">
        <v>2.3746701846965697E-2</v>
      </c>
      <c r="DB17" s="3">
        <v>24</v>
      </c>
      <c r="DC17" s="3">
        <v>529</v>
      </c>
      <c r="DD17" s="117">
        <v>8.4464285714285712</v>
      </c>
      <c r="DE17" s="10">
        <v>844218</v>
      </c>
      <c r="DF17" s="4">
        <v>23226180</v>
      </c>
      <c r="DG17" s="117">
        <v>14.024033998842125</v>
      </c>
      <c r="DH17" s="3">
        <v>26</v>
      </c>
      <c r="DI17" s="3">
        <v>602</v>
      </c>
      <c r="DJ17" s="117">
        <v>7.9850746268656714</v>
      </c>
      <c r="DK17" s="10">
        <v>32469.923076923078</v>
      </c>
      <c r="DL17" s="119">
        <v>6.2447817222743618E-2</v>
      </c>
      <c r="DM17" s="10">
        <v>1720</v>
      </c>
      <c r="DN17" s="32">
        <v>1.3953488372093023E-2</v>
      </c>
      <c r="DO17" s="3">
        <v>28</v>
      </c>
      <c r="DP17" s="3">
        <v>480</v>
      </c>
      <c r="DQ17" s="117">
        <v>1.2119815668202767</v>
      </c>
      <c r="DR17" s="10">
        <v>1509062</v>
      </c>
      <c r="DS17" s="4">
        <v>17656039</v>
      </c>
      <c r="DT17" s="117">
        <v>0.81104928410577992</v>
      </c>
      <c r="DU17" s="3">
        <v>40</v>
      </c>
      <c r="DV17" s="3">
        <v>624</v>
      </c>
      <c r="DW17" s="117">
        <v>1.3816793893129771</v>
      </c>
      <c r="DX17" s="10">
        <v>37726.550000000003</v>
      </c>
      <c r="DY17" s="119">
        <v>1.7579007432075704</v>
      </c>
      <c r="DZ17" s="10">
        <v>2883</v>
      </c>
      <c r="EA17" s="33">
        <v>9.7121054457162681E-3</v>
      </c>
      <c r="EB17" s="3">
        <v>3</v>
      </c>
      <c r="EC17" s="3">
        <v>15</v>
      </c>
      <c r="ED17" s="117">
        <v>-0.375</v>
      </c>
      <c r="EE17" s="58">
        <v>54015</v>
      </c>
      <c r="EF17" s="4">
        <v>457037</v>
      </c>
      <c r="EG17" s="117">
        <v>-0.4221845471532566</v>
      </c>
      <c r="EH17" s="3">
        <v>10</v>
      </c>
      <c r="EI17" s="3">
        <v>41</v>
      </c>
      <c r="EJ17" s="117">
        <v>0.4137931034482758</v>
      </c>
      <c r="EK17" s="10">
        <v>5401.5</v>
      </c>
      <c r="EL17" s="119">
        <v>-0.85183915297473733</v>
      </c>
      <c r="EM17" s="10">
        <v>28</v>
      </c>
      <c r="EN17" s="32">
        <v>0.10714285714285714</v>
      </c>
      <c r="EO17" s="4">
        <v>0</v>
      </c>
      <c r="EP17" s="4">
        <f t="shared" si="0"/>
        <v>0</v>
      </c>
      <c r="EQ17" s="14"/>
      <c r="ER17" s="63">
        <v>0</v>
      </c>
      <c r="ES17" s="4">
        <f t="shared" si="1"/>
        <v>0</v>
      </c>
      <c r="ET17" s="14">
        <v>0</v>
      </c>
      <c r="EU17" s="4">
        <v>0</v>
      </c>
      <c r="EV17" s="4">
        <f t="shared" si="2"/>
        <v>0</v>
      </c>
      <c r="EW17" s="14">
        <v>0</v>
      </c>
      <c r="EX17" s="58">
        <v>0</v>
      </c>
      <c r="EY17" s="14">
        <v>0</v>
      </c>
      <c r="EZ17" s="63">
        <v>0</v>
      </c>
      <c r="FA17" s="66">
        <v>0</v>
      </c>
      <c r="FB17" s="4">
        <v>0</v>
      </c>
      <c r="FC17" s="4">
        <f t="shared" si="3"/>
        <v>0</v>
      </c>
      <c r="FD17" s="14">
        <v>0</v>
      </c>
      <c r="FE17" s="63">
        <v>0</v>
      </c>
      <c r="FF17" s="4">
        <f t="shared" si="4"/>
        <v>0</v>
      </c>
      <c r="FG17" s="14">
        <v>0</v>
      </c>
      <c r="FH17" s="4">
        <v>0</v>
      </c>
      <c r="FI17" s="4">
        <f t="shared" si="5"/>
        <v>0</v>
      </c>
      <c r="FJ17" s="14">
        <v>0</v>
      </c>
      <c r="FK17" s="58">
        <v>0</v>
      </c>
      <c r="FL17" s="14">
        <v>0</v>
      </c>
      <c r="FM17" s="63">
        <v>0</v>
      </c>
      <c r="FN17" s="66">
        <v>0</v>
      </c>
      <c r="FP17" s="164">
        <v>12</v>
      </c>
      <c r="FQ17" s="9">
        <v>45485</v>
      </c>
      <c r="FR17" s="4">
        <v>556</v>
      </c>
      <c r="FS17" s="4">
        <v>8916</v>
      </c>
      <c r="FT17" s="117">
        <v>0.13478426880488725</v>
      </c>
      <c r="FU17" s="4">
        <v>25738912</v>
      </c>
      <c r="FV17" s="4">
        <v>392662021</v>
      </c>
      <c r="FW17" s="117">
        <v>-2.389673249484725E-2</v>
      </c>
      <c r="FX17" s="4">
        <v>627</v>
      </c>
      <c r="FY17" s="4">
        <v>9853</v>
      </c>
      <c r="FZ17" s="117">
        <v>0.16054181389870426</v>
      </c>
      <c r="GA17" s="4">
        <v>41050.89633173844</v>
      </c>
      <c r="GB17" s="117">
        <v>-8.4504835146479884E-2</v>
      </c>
    </row>
    <row r="18" spans="1:184" x14ac:dyDescent="0.3">
      <c r="A18" s="9">
        <v>45486</v>
      </c>
      <c r="B18" s="71">
        <v>135</v>
      </c>
      <c r="C18" s="4">
        <v>3471</v>
      </c>
      <c r="D18" s="117">
        <v>0.2106731775374957</v>
      </c>
      <c r="E18" s="4">
        <v>5399915</v>
      </c>
      <c r="F18" s="4">
        <v>140894734</v>
      </c>
      <c r="G18" s="117">
        <v>-1.5987347196734225E-3</v>
      </c>
      <c r="H18" s="4">
        <v>143</v>
      </c>
      <c r="I18" s="4">
        <v>3710</v>
      </c>
      <c r="J18" s="117">
        <v>0.19754680438992889</v>
      </c>
      <c r="K18" s="4">
        <v>37761.643356643355</v>
      </c>
      <c r="L18" s="117">
        <v>-0.13828300975523111</v>
      </c>
      <c r="M18" s="4">
        <v>9361</v>
      </c>
      <c r="N18" s="32">
        <v>1.4421536160666595E-2</v>
      </c>
      <c r="O18" s="3">
        <v>29</v>
      </c>
      <c r="P18" s="3">
        <v>861</v>
      </c>
      <c r="Q18" s="117">
        <v>-0.13118062563067612</v>
      </c>
      <c r="R18" s="10">
        <v>1285040</v>
      </c>
      <c r="S18" s="4">
        <v>39755989</v>
      </c>
      <c r="T18" s="117">
        <v>-0.12874269993630372</v>
      </c>
      <c r="U18" s="3">
        <v>34</v>
      </c>
      <c r="V18" s="3">
        <v>947</v>
      </c>
      <c r="W18" s="117">
        <v>-0.12959558823529416</v>
      </c>
      <c r="X18" s="10">
        <v>37795.294117647056</v>
      </c>
      <c r="Y18" s="119">
        <v>-0.1075854266484676</v>
      </c>
      <c r="Z18" s="10">
        <v>1962</v>
      </c>
      <c r="AA18" s="32">
        <v>1.4780835881753314E-2</v>
      </c>
      <c r="AB18" s="3">
        <v>58</v>
      </c>
      <c r="AC18" s="3">
        <v>1025</v>
      </c>
      <c r="AD18" s="117">
        <v>-8.3184257602862299E-2</v>
      </c>
      <c r="AE18" s="10">
        <v>2000005</v>
      </c>
      <c r="AF18" s="58">
        <v>36117741</v>
      </c>
      <c r="AG18" s="117">
        <v>-0.29828909383289259</v>
      </c>
      <c r="AH18" s="3">
        <v>67</v>
      </c>
      <c r="AI18" s="3">
        <v>1158</v>
      </c>
      <c r="AJ18" s="117">
        <v>-3.5803497085761915E-2</v>
      </c>
      <c r="AK18" s="10">
        <v>29850.820895522389</v>
      </c>
      <c r="AL18" s="119">
        <v>-0.33027155923343232</v>
      </c>
      <c r="AM18" s="10">
        <v>2295</v>
      </c>
      <c r="AN18" s="33">
        <v>2.5272331154684097E-2</v>
      </c>
      <c r="AO18" s="3">
        <v>49</v>
      </c>
      <c r="AP18" s="3">
        <v>864</v>
      </c>
      <c r="AQ18" s="117">
        <v>-0.1428571428571429</v>
      </c>
      <c r="AR18" s="10">
        <v>1724483</v>
      </c>
      <c r="AS18" s="4">
        <v>40885296</v>
      </c>
      <c r="AT18" s="117">
        <v>-0.21325888842646679</v>
      </c>
      <c r="AU18" s="3">
        <v>62</v>
      </c>
      <c r="AV18" s="3">
        <v>979</v>
      </c>
      <c r="AW18" s="117">
        <v>-9.8526703499079216E-2</v>
      </c>
      <c r="AX18" s="10">
        <v>27814.241935483871</v>
      </c>
      <c r="AY18" s="119">
        <v>-0.49017473882014895</v>
      </c>
      <c r="AZ18" s="10">
        <v>2046</v>
      </c>
      <c r="BA18" s="33">
        <v>2.3949169110459433E-2</v>
      </c>
      <c r="BB18" s="3">
        <v>1</v>
      </c>
      <c r="BC18" s="3">
        <v>25</v>
      </c>
      <c r="BD18" s="117">
        <v>-0.76415094339622636</v>
      </c>
      <c r="BE18" s="58">
        <v>24214</v>
      </c>
      <c r="BF18" s="4">
        <v>1535642</v>
      </c>
      <c r="BG18" s="117">
        <v>-0.79693560458799784</v>
      </c>
      <c r="BH18" s="3">
        <v>1</v>
      </c>
      <c r="BI18" s="3">
        <v>25</v>
      </c>
      <c r="BJ18" s="117">
        <v>-0.76851851851851849</v>
      </c>
      <c r="BK18" s="10">
        <v>24214</v>
      </c>
      <c r="BL18" s="119">
        <v>-0.55057305925479094</v>
      </c>
      <c r="BM18" s="10">
        <v>80</v>
      </c>
      <c r="BN18" s="33">
        <v>1.2500000000000001E-2</v>
      </c>
      <c r="BO18" s="3">
        <v>38</v>
      </c>
      <c r="BP18" s="3">
        <v>778</v>
      </c>
      <c r="BQ18" s="117">
        <v>-3.7128712871287162E-2</v>
      </c>
      <c r="BR18" s="10">
        <v>1141313</v>
      </c>
      <c r="BS18" s="4">
        <v>31004674</v>
      </c>
      <c r="BT18" s="117">
        <v>-0.24319914958171696</v>
      </c>
      <c r="BU18" s="3">
        <v>44</v>
      </c>
      <c r="BV18" s="3">
        <v>858</v>
      </c>
      <c r="BW18" s="117">
        <v>-1.1641443538998875E-3</v>
      </c>
      <c r="BX18" s="10">
        <v>25938.93181818182</v>
      </c>
      <c r="BY18" s="119">
        <v>-0.39940859540146711</v>
      </c>
      <c r="BZ18" s="10">
        <v>2109</v>
      </c>
      <c r="CA18" s="33">
        <v>1.8018018018018018E-2</v>
      </c>
      <c r="CB18" s="3">
        <v>27</v>
      </c>
      <c r="CC18" s="3">
        <v>550</v>
      </c>
      <c r="CD18" s="117">
        <v>3.6496350364962904E-3</v>
      </c>
      <c r="CE18" s="10">
        <v>2173495</v>
      </c>
      <c r="CF18" s="4">
        <v>45915095</v>
      </c>
      <c r="CG18" s="117">
        <v>-0.12610159457627201</v>
      </c>
      <c r="CH18" s="3">
        <v>27</v>
      </c>
      <c r="CI18" s="3">
        <v>564</v>
      </c>
      <c r="CJ18" s="117">
        <v>-5.2910052910053462E-3</v>
      </c>
      <c r="CK18" s="10">
        <v>80499.814814814818</v>
      </c>
      <c r="CL18" s="119">
        <v>-0.35331422493504017</v>
      </c>
      <c r="CM18" s="10">
        <v>1479</v>
      </c>
      <c r="CN18" s="32">
        <v>1.8255578093306288E-2</v>
      </c>
      <c r="CO18" s="3">
        <v>40</v>
      </c>
      <c r="CP18" s="3">
        <v>695</v>
      </c>
      <c r="CQ18" s="117">
        <v>-1.1379800853485111E-2</v>
      </c>
      <c r="CR18" s="10">
        <v>1346310</v>
      </c>
      <c r="CS18" s="4">
        <v>30308369</v>
      </c>
      <c r="CT18" s="117">
        <v>-2.7555166513909879E-2</v>
      </c>
      <c r="CU18" s="3">
        <v>48</v>
      </c>
      <c r="CV18" s="3">
        <v>771</v>
      </c>
      <c r="CW18" s="117">
        <v>1.715039577836408E-2</v>
      </c>
      <c r="CX18" s="10">
        <v>28048.125</v>
      </c>
      <c r="CY18" s="119">
        <v>-0.40640537762839923</v>
      </c>
      <c r="CZ18" s="10">
        <v>1469</v>
      </c>
      <c r="DA18" s="32">
        <v>2.722940776038121E-2</v>
      </c>
      <c r="DB18" s="3">
        <v>37</v>
      </c>
      <c r="DC18" s="3">
        <v>566</v>
      </c>
      <c r="DD18" s="117">
        <v>8.278688524590164</v>
      </c>
      <c r="DE18" s="10">
        <v>1269112</v>
      </c>
      <c r="DF18" s="4">
        <v>24495292</v>
      </c>
      <c r="DG18" s="117">
        <v>13.275685583157282</v>
      </c>
      <c r="DH18" s="3">
        <v>47</v>
      </c>
      <c r="DI18" s="3">
        <v>649</v>
      </c>
      <c r="DJ18" s="117">
        <v>7.8904109589041092</v>
      </c>
      <c r="DK18" s="10">
        <v>27002.382978723403</v>
      </c>
      <c r="DL18" s="119">
        <v>-4.6638237776036151E-2</v>
      </c>
      <c r="DM18" s="10">
        <v>1674</v>
      </c>
      <c r="DN18" s="32">
        <v>2.2102747909199524E-2</v>
      </c>
      <c r="DO18" s="3">
        <v>18</v>
      </c>
      <c r="DP18" s="3">
        <v>498</v>
      </c>
      <c r="DQ18" s="117">
        <v>1.1101694915254239</v>
      </c>
      <c r="DR18" s="10">
        <v>363812</v>
      </c>
      <c r="DS18" s="4">
        <v>18019851</v>
      </c>
      <c r="DT18" s="117">
        <v>0.71790531651284839</v>
      </c>
      <c r="DU18" s="3">
        <v>23</v>
      </c>
      <c r="DV18" s="3">
        <v>647</v>
      </c>
      <c r="DW18" s="117">
        <v>1.302491103202847</v>
      </c>
      <c r="DX18" s="10">
        <v>15817.91304347826</v>
      </c>
      <c r="DY18" s="119">
        <v>-0.59406516800327547</v>
      </c>
      <c r="DZ18" s="10">
        <v>2372</v>
      </c>
      <c r="EA18" s="33">
        <v>7.5885328836424954E-3</v>
      </c>
      <c r="EB18" s="3">
        <v>0</v>
      </c>
      <c r="EC18" s="3">
        <v>15</v>
      </c>
      <c r="ED18" s="117">
        <v>-0.4642857142857143</v>
      </c>
      <c r="EE18" s="58">
        <v>0</v>
      </c>
      <c r="EF18" s="4">
        <v>457037</v>
      </c>
      <c r="EG18" s="117">
        <v>-0.47026724418703036</v>
      </c>
      <c r="EH18" s="3">
        <v>0</v>
      </c>
      <c r="EI18" s="3">
        <v>41</v>
      </c>
      <c r="EJ18" s="117">
        <v>0.20588235294117641</v>
      </c>
      <c r="EK18" s="58">
        <v>0</v>
      </c>
      <c r="EL18" s="119">
        <v>-1</v>
      </c>
      <c r="EM18" s="10">
        <v>16</v>
      </c>
      <c r="EN18" s="32">
        <v>0</v>
      </c>
      <c r="EO18" s="4">
        <v>0</v>
      </c>
      <c r="EP18" s="4">
        <f t="shared" si="0"/>
        <v>0</v>
      </c>
      <c r="EQ18" s="14"/>
      <c r="ER18" s="63">
        <v>0</v>
      </c>
      <c r="ES18" s="4">
        <f t="shared" si="1"/>
        <v>0</v>
      </c>
      <c r="ET18" s="14">
        <v>0</v>
      </c>
      <c r="EU18" s="4">
        <v>0</v>
      </c>
      <c r="EV18" s="4">
        <f t="shared" si="2"/>
        <v>0</v>
      </c>
      <c r="EW18" s="14">
        <v>0</v>
      </c>
      <c r="EX18" s="58">
        <v>0</v>
      </c>
      <c r="EY18" s="14">
        <v>0</v>
      </c>
      <c r="EZ18" s="63">
        <v>0</v>
      </c>
      <c r="FA18" s="66">
        <v>0</v>
      </c>
      <c r="FB18" s="4">
        <v>0</v>
      </c>
      <c r="FC18" s="4">
        <f t="shared" si="3"/>
        <v>0</v>
      </c>
      <c r="FD18" s="14">
        <v>0</v>
      </c>
      <c r="FE18" s="63">
        <v>0</v>
      </c>
      <c r="FF18" s="4">
        <f t="shared" si="4"/>
        <v>0</v>
      </c>
      <c r="FG18" s="14">
        <v>0</v>
      </c>
      <c r="FH18" s="4">
        <v>0</v>
      </c>
      <c r="FI18" s="4">
        <f t="shared" si="5"/>
        <v>0</v>
      </c>
      <c r="FJ18" s="14">
        <v>0</v>
      </c>
      <c r="FK18" s="58">
        <v>0</v>
      </c>
      <c r="FL18" s="14">
        <v>0</v>
      </c>
      <c r="FM18" s="63">
        <v>0</v>
      </c>
      <c r="FN18" s="66">
        <v>0</v>
      </c>
      <c r="FP18" s="164">
        <v>13</v>
      </c>
      <c r="FQ18" s="9">
        <v>45486</v>
      </c>
      <c r="FR18" s="4">
        <v>432</v>
      </c>
      <c r="FS18" s="4">
        <v>9348</v>
      </c>
      <c r="FT18" s="117">
        <v>0.10313901345291487</v>
      </c>
      <c r="FU18" s="4">
        <v>16727699</v>
      </c>
      <c r="FV18" s="4">
        <v>409389720</v>
      </c>
      <c r="FW18" s="117">
        <v>-5.994618591796308E-2</v>
      </c>
      <c r="FX18" s="4">
        <v>496</v>
      </c>
      <c r="FY18" s="4">
        <v>10349</v>
      </c>
      <c r="FZ18" s="117">
        <v>0.13066754069703923</v>
      </c>
      <c r="GA18" s="4">
        <v>33725.199596774197</v>
      </c>
      <c r="GB18" s="117">
        <v>-0.32693687075019762</v>
      </c>
    </row>
    <row r="19" spans="1:184" x14ac:dyDescent="0.3">
      <c r="A19" s="9">
        <v>45487</v>
      </c>
      <c r="B19" s="71">
        <v>164</v>
      </c>
      <c r="C19" s="4">
        <v>3635</v>
      </c>
      <c r="D19" s="117">
        <v>0.1848109517601042</v>
      </c>
      <c r="E19" s="4">
        <v>5787226</v>
      </c>
      <c r="F19" s="4">
        <v>146681960</v>
      </c>
      <c r="G19" s="117">
        <v>-2.4122312272296331E-2</v>
      </c>
      <c r="H19" s="4">
        <v>173</v>
      </c>
      <c r="I19" s="4">
        <v>3883</v>
      </c>
      <c r="J19" s="117">
        <v>0.17311178247734138</v>
      </c>
      <c r="K19" s="4">
        <v>33452.173410404626</v>
      </c>
      <c r="L19" s="117">
        <v>-0.22808687360493107</v>
      </c>
      <c r="M19" s="4">
        <v>8662</v>
      </c>
      <c r="N19" s="32">
        <v>1.8933271761717847E-2</v>
      </c>
      <c r="O19" s="3">
        <v>23</v>
      </c>
      <c r="P19" s="3">
        <v>884</v>
      </c>
      <c r="Q19" s="117">
        <v>-0.16129032258064513</v>
      </c>
      <c r="R19" s="10">
        <v>1261180</v>
      </c>
      <c r="S19" s="4">
        <v>41017169</v>
      </c>
      <c r="T19" s="117">
        <v>-0.15633432611101283</v>
      </c>
      <c r="U19" s="3">
        <v>23</v>
      </c>
      <c r="V19" s="3">
        <v>970</v>
      </c>
      <c r="W19" s="117">
        <v>-0.16162489196197061</v>
      </c>
      <c r="X19" s="10">
        <v>54833.913043478264</v>
      </c>
      <c r="Y19" s="119">
        <v>0.26658197211105383</v>
      </c>
      <c r="Z19" s="10">
        <v>1796</v>
      </c>
      <c r="AA19" s="32">
        <v>1.2806236080178173E-2</v>
      </c>
      <c r="AB19" s="3">
        <v>55</v>
      </c>
      <c r="AC19" s="3">
        <v>1080</v>
      </c>
      <c r="AD19" s="117">
        <v>-9.6234309623430936E-2</v>
      </c>
      <c r="AE19" s="10">
        <v>1674832</v>
      </c>
      <c r="AF19" s="58">
        <v>37792573</v>
      </c>
      <c r="AG19" s="117">
        <v>-0.30947546200191089</v>
      </c>
      <c r="AH19" s="3">
        <v>59</v>
      </c>
      <c r="AI19" s="3">
        <v>1217</v>
      </c>
      <c r="AJ19" s="117">
        <v>-5.2180685358255485E-2</v>
      </c>
      <c r="AK19" s="10">
        <v>28386.983050847459</v>
      </c>
      <c r="AL19" s="119">
        <v>-0.27710183074169725</v>
      </c>
      <c r="AM19" s="10">
        <v>2118</v>
      </c>
      <c r="AN19" s="33">
        <v>2.5967894239848913E-2</v>
      </c>
      <c r="AO19" s="3">
        <v>27</v>
      </c>
      <c r="AP19" s="3">
        <v>891</v>
      </c>
      <c r="AQ19" s="117">
        <v>-0.16961789375582481</v>
      </c>
      <c r="AR19" s="10">
        <v>1103813</v>
      </c>
      <c r="AS19" s="4">
        <v>41989109</v>
      </c>
      <c r="AT19" s="117">
        <v>-0.2347944331580758</v>
      </c>
      <c r="AU19" s="3">
        <v>32</v>
      </c>
      <c r="AV19" s="3">
        <v>1011</v>
      </c>
      <c r="AW19" s="117">
        <v>-0.12467532467532472</v>
      </c>
      <c r="AX19" s="10">
        <v>34494.15625</v>
      </c>
      <c r="AY19" s="119">
        <v>-0.18070734395433075</v>
      </c>
      <c r="AZ19" s="10">
        <v>1812</v>
      </c>
      <c r="BA19" s="33">
        <v>1.4900662251655629E-2</v>
      </c>
      <c r="BB19" s="3">
        <v>3</v>
      </c>
      <c r="BC19" s="3">
        <v>28</v>
      </c>
      <c r="BD19" s="117">
        <v>-0.74545454545454548</v>
      </c>
      <c r="BE19" s="58">
        <v>123972</v>
      </c>
      <c r="BF19" s="4">
        <v>1659614</v>
      </c>
      <c r="BG19" s="117">
        <v>-0.78953064563174513</v>
      </c>
      <c r="BH19" s="3">
        <v>3</v>
      </c>
      <c r="BI19" s="3">
        <v>28</v>
      </c>
      <c r="BJ19" s="117">
        <v>-0.75</v>
      </c>
      <c r="BK19" s="10">
        <v>41324</v>
      </c>
      <c r="BL19" s="119">
        <v>-0.48818429526876395</v>
      </c>
      <c r="BM19" s="10">
        <v>82</v>
      </c>
      <c r="BN19" s="33">
        <v>3.6585365853658534E-2</v>
      </c>
      <c r="BO19" s="3">
        <v>31</v>
      </c>
      <c r="BP19" s="3">
        <v>809</v>
      </c>
      <c r="BQ19" s="117">
        <v>-6.365740740740744E-2</v>
      </c>
      <c r="BR19" s="10">
        <v>882269</v>
      </c>
      <c r="BS19" s="4">
        <v>31886943</v>
      </c>
      <c r="BT19" s="117">
        <v>-0.27337065377479686</v>
      </c>
      <c r="BU19" s="3">
        <v>33</v>
      </c>
      <c r="BV19" s="3">
        <v>891</v>
      </c>
      <c r="BW19" s="117">
        <v>-3.2573289902280145E-2</v>
      </c>
      <c r="BX19" s="10">
        <v>26735.424242424244</v>
      </c>
      <c r="BY19" s="119">
        <v>-0.43141347952665365</v>
      </c>
      <c r="BZ19" s="10">
        <v>2048</v>
      </c>
      <c r="CA19" s="33">
        <v>1.513671875E-2</v>
      </c>
      <c r="CB19" s="3">
        <v>18</v>
      </c>
      <c r="CC19" s="3">
        <v>568</v>
      </c>
      <c r="CD19" s="117">
        <v>-2.4054982817869441E-2</v>
      </c>
      <c r="CE19" s="10">
        <v>947272</v>
      </c>
      <c r="CF19" s="4">
        <v>46862367</v>
      </c>
      <c r="CG19" s="117">
        <v>-0.16474725977951621</v>
      </c>
      <c r="CH19" s="3">
        <v>19</v>
      </c>
      <c r="CI19" s="3">
        <v>583</v>
      </c>
      <c r="CJ19" s="117">
        <v>-2.9950083194675514E-2</v>
      </c>
      <c r="CK19" s="10">
        <v>49856.42105263158</v>
      </c>
      <c r="CL19" s="119">
        <v>-0.52452059431353037</v>
      </c>
      <c r="CM19" s="10">
        <v>1315</v>
      </c>
      <c r="CN19" s="32">
        <v>1.3688212927756654E-2</v>
      </c>
      <c r="CO19" s="3">
        <v>27</v>
      </c>
      <c r="CP19" s="3">
        <v>722</v>
      </c>
      <c r="CQ19" s="117">
        <v>-4.8748353096179198E-2</v>
      </c>
      <c r="CR19" s="10">
        <v>1005352</v>
      </c>
      <c r="CS19" s="4">
        <v>31313721</v>
      </c>
      <c r="CT19" s="117">
        <v>-7.103470550211699E-2</v>
      </c>
      <c r="CU19" s="3">
        <v>32</v>
      </c>
      <c r="CV19" s="3">
        <v>803</v>
      </c>
      <c r="CW19" s="117">
        <v>-2.4301336573511523E-2</v>
      </c>
      <c r="CX19" s="10">
        <v>31417.25</v>
      </c>
      <c r="CY19" s="119">
        <v>-0.19632691653040057</v>
      </c>
      <c r="CZ19" s="10">
        <v>1342</v>
      </c>
      <c r="DA19" s="32">
        <v>2.0119225037257823E-2</v>
      </c>
      <c r="DB19" s="3">
        <v>25</v>
      </c>
      <c r="DC19" s="3">
        <v>591</v>
      </c>
      <c r="DD19" s="117">
        <v>7.8208955223880601</v>
      </c>
      <c r="DE19" s="10">
        <v>762662</v>
      </c>
      <c r="DF19" s="4">
        <v>25257954</v>
      </c>
      <c r="DG19" s="117">
        <v>11.492712735833893</v>
      </c>
      <c r="DH19" s="3">
        <v>39</v>
      </c>
      <c r="DI19" s="3">
        <v>688</v>
      </c>
      <c r="DJ19" s="117">
        <v>7.7088607594936711</v>
      </c>
      <c r="DK19" s="10">
        <v>19555.435897435898</v>
      </c>
      <c r="DL19" s="119">
        <v>-0.61648488139957047</v>
      </c>
      <c r="DM19" s="10">
        <v>1485</v>
      </c>
      <c r="DN19" s="32">
        <v>1.6835016835016835E-2</v>
      </c>
      <c r="DO19" s="3">
        <v>19</v>
      </c>
      <c r="DP19" s="3">
        <v>517</v>
      </c>
      <c r="DQ19" s="117">
        <v>1.0597609561752988</v>
      </c>
      <c r="DR19" s="10">
        <v>633392</v>
      </c>
      <c r="DS19" s="4">
        <v>18653243</v>
      </c>
      <c r="DT19" s="117">
        <v>0.67097383459088467</v>
      </c>
      <c r="DU19" s="3">
        <v>19</v>
      </c>
      <c r="DV19" s="3">
        <v>666</v>
      </c>
      <c r="DW19" s="117">
        <v>1.2274247491638794</v>
      </c>
      <c r="DX19" s="10">
        <v>33336.42105263158</v>
      </c>
      <c r="DY19" s="119">
        <v>-0.10926710019465402</v>
      </c>
      <c r="DZ19" s="10">
        <v>2449</v>
      </c>
      <c r="EA19" s="33">
        <v>7.7582686810943246E-3</v>
      </c>
      <c r="EB19" s="3">
        <v>0</v>
      </c>
      <c r="EC19" s="3">
        <v>15</v>
      </c>
      <c r="ED19" s="117">
        <v>-0.48275862068965514</v>
      </c>
      <c r="EE19" s="58">
        <v>0</v>
      </c>
      <c r="EF19" s="4">
        <v>457037</v>
      </c>
      <c r="EG19" s="117">
        <v>-0.47700136632344559</v>
      </c>
      <c r="EH19" s="3">
        <v>0</v>
      </c>
      <c r="EI19" s="3">
        <v>41</v>
      </c>
      <c r="EJ19" s="117">
        <v>0.17142857142857149</v>
      </c>
      <c r="EK19" s="58">
        <v>0</v>
      </c>
      <c r="EL19" s="119">
        <v>-1</v>
      </c>
      <c r="EM19" s="10">
        <v>13</v>
      </c>
      <c r="EN19" s="32">
        <v>0</v>
      </c>
      <c r="EO19" s="4">
        <v>0</v>
      </c>
      <c r="EP19" s="4">
        <f t="shared" si="0"/>
        <v>0</v>
      </c>
      <c r="EQ19" s="14"/>
      <c r="ER19" s="63">
        <v>0</v>
      </c>
      <c r="ES19" s="4">
        <f t="shared" si="1"/>
        <v>0</v>
      </c>
      <c r="ET19" s="14">
        <v>0</v>
      </c>
      <c r="EU19" s="4">
        <v>0</v>
      </c>
      <c r="EV19" s="4">
        <f t="shared" si="2"/>
        <v>0</v>
      </c>
      <c r="EW19" s="14">
        <v>0</v>
      </c>
      <c r="EX19" s="58">
        <v>0</v>
      </c>
      <c r="EY19" s="14">
        <v>0</v>
      </c>
      <c r="EZ19" s="63">
        <v>0</v>
      </c>
      <c r="FA19" s="66">
        <v>0</v>
      </c>
      <c r="FB19" s="4">
        <v>0</v>
      </c>
      <c r="FC19" s="4">
        <f t="shared" si="3"/>
        <v>0</v>
      </c>
      <c r="FD19" s="14">
        <v>0</v>
      </c>
      <c r="FE19" s="63">
        <v>0</v>
      </c>
      <c r="FF19" s="4">
        <f t="shared" si="4"/>
        <v>0</v>
      </c>
      <c r="FG19" s="14">
        <v>0</v>
      </c>
      <c r="FH19" s="4">
        <v>0</v>
      </c>
      <c r="FI19" s="4">
        <f t="shared" si="5"/>
        <v>0</v>
      </c>
      <c r="FJ19" s="14">
        <v>0</v>
      </c>
      <c r="FK19" s="58">
        <v>0</v>
      </c>
      <c r="FL19" s="14">
        <v>0</v>
      </c>
      <c r="FM19" s="63">
        <v>0</v>
      </c>
      <c r="FN19" s="66">
        <v>0</v>
      </c>
      <c r="FP19" s="164">
        <v>14</v>
      </c>
      <c r="FQ19" s="9">
        <v>45487</v>
      </c>
      <c r="FR19" s="4">
        <v>392</v>
      </c>
      <c r="FS19" s="4">
        <v>9740</v>
      </c>
      <c r="FT19" s="117">
        <v>7.6005302695536958E-2</v>
      </c>
      <c r="FU19" s="4">
        <v>14181970</v>
      </c>
      <c r="FV19" s="4">
        <v>423571690</v>
      </c>
      <c r="FW19" s="117">
        <v>-8.7464292984559378E-2</v>
      </c>
      <c r="FX19" s="4">
        <v>432</v>
      </c>
      <c r="FY19" s="4">
        <v>10781</v>
      </c>
      <c r="FZ19" s="117">
        <v>0.10280278232405893</v>
      </c>
      <c r="GA19" s="4">
        <v>32828.634259259263</v>
      </c>
      <c r="GB19" s="117">
        <v>-0.28673084327751774</v>
      </c>
    </row>
    <row r="20" spans="1:184" x14ac:dyDescent="0.3">
      <c r="A20" s="9">
        <v>45488</v>
      </c>
      <c r="B20" s="71">
        <v>290</v>
      </c>
      <c r="C20" s="4">
        <v>3925</v>
      </c>
      <c r="D20" s="117">
        <v>0.22388525101340817</v>
      </c>
      <c r="E20" s="4">
        <v>11861377</v>
      </c>
      <c r="F20" s="4">
        <v>158543337</v>
      </c>
      <c r="G20" s="117">
        <v>1.1702033387034128E-2</v>
      </c>
      <c r="H20" s="4">
        <v>319</v>
      </c>
      <c r="I20" s="4">
        <v>4202</v>
      </c>
      <c r="J20" s="117">
        <v>0.21409997110661649</v>
      </c>
      <c r="K20" s="4">
        <v>37183</v>
      </c>
      <c r="L20" s="117">
        <v>-0.12295848018686029</v>
      </c>
      <c r="M20" s="4">
        <v>12373</v>
      </c>
      <c r="N20" s="32">
        <v>2.3438131415178212E-2</v>
      </c>
      <c r="O20" s="4">
        <v>83</v>
      </c>
      <c r="P20" s="3">
        <v>967</v>
      </c>
      <c r="Q20" s="117">
        <v>-0.12567811934900541</v>
      </c>
      <c r="R20" s="58">
        <v>4335565</v>
      </c>
      <c r="S20" s="4">
        <v>45352734</v>
      </c>
      <c r="T20" s="117">
        <v>-0.10887105956860443</v>
      </c>
      <c r="U20" s="4">
        <v>87</v>
      </c>
      <c r="V20" s="3">
        <v>1057</v>
      </c>
      <c r="W20" s="117">
        <v>-0.13075657894736847</v>
      </c>
      <c r="X20" s="10">
        <v>49834.080459770114</v>
      </c>
      <c r="Y20" s="119">
        <v>0.29196248090270815</v>
      </c>
      <c r="Z20" s="58">
        <v>2666</v>
      </c>
      <c r="AA20" s="32">
        <v>3.1132783195798951E-2</v>
      </c>
      <c r="AB20" s="4">
        <v>81</v>
      </c>
      <c r="AC20" s="3">
        <v>1161</v>
      </c>
      <c r="AD20" s="117">
        <v>-6.2953995157384979E-2</v>
      </c>
      <c r="AE20" s="58">
        <v>3132192</v>
      </c>
      <c r="AF20" s="58">
        <v>40924765</v>
      </c>
      <c r="AG20" s="117">
        <v>-0.27398684082283409</v>
      </c>
      <c r="AH20" s="4">
        <v>98</v>
      </c>
      <c r="AI20" s="3">
        <v>1315</v>
      </c>
      <c r="AJ20" s="117">
        <v>-9.7891566265060348E-3</v>
      </c>
      <c r="AK20" s="10">
        <v>31961.142857142859</v>
      </c>
      <c r="AL20" s="119">
        <v>-0.14195080737337651</v>
      </c>
      <c r="AM20" s="58">
        <v>2983</v>
      </c>
      <c r="AN20" s="33">
        <v>2.7153871940998994E-2</v>
      </c>
      <c r="AO20" s="4">
        <v>65</v>
      </c>
      <c r="AP20" s="3">
        <v>956</v>
      </c>
      <c r="AQ20" s="117">
        <v>-0.13796212804328223</v>
      </c>
      <c r="AR20" s="58">
        <v>3449632</v>
      </c>
      <c r="AS20" s="4">
        <v>45438741</v>
      </c>
      <c r="AT20" s="117">
        <v>-0.19379032080493608</v>
      </c>
      <c r="AU20" s="4">
        <v>68</v>
      </c>
      <c r="AV20" s="3">
        <v>1079</v>
      </c>
      <c r="AW20" s="117">
        <v>-9.7071129707112958E-2</v>
      </c>
      <c r="AX20" s="10">
        <v>50729.882352941175</v>
      </c>
      <c r="AY20" s="119">
        <v>0.36373584251653734</v>
      </c>
      <c r="AZ20" s="58">
        <v>2628</v>
      </c>
      <c r="BA20" s="33">
        <v>2.4733637747336376E-2</v>
      </c>
      <c r="BB20" s="4">
        <v>1</v>
      </c>
      <c r="BC20" s="3">
        <v>29</v>
      </c>
      <c r="BD20" s="117">
        <v>-0.75630252100840334</v>
      </c>
      <c r="BE20" s="58">
        <v>140990</v>
      </c>
      <c r="BF20" s="4">
        <v>1800604</v>
      </c>
      <c r="BG20" s="117">
        <v>-0.78335470985285094</v>
      </c>
      <c r="BH20" s="4">
        <v>1</v>
      </c>
      <c r="BI20" s="3">
        <v>29</v>
      </c>
      <c r="BJ20" s="117">
        <v>-0.76229508196721318</v>
      </c>
      <c r="BK20" s="10">
        <v>140990</v>
      </c>
      <c r="BL20" s="119">
        <v>2.3096244131455399</v>
      </c>
      <c r="BM20" s="58">
        <v>103</v>
      </c>
      <c r="BN20" s="33">
        <v>9.7087378640776691E-3</v>
      </c>
      <c r="BO20" s="4">
        <v>56</v>
      </c>
      <c r="BP20" s="3">
        <v>865</v>
      </c>
      <c r="BQ20" s="117">
        <v>-4.3141592920354022E-2</v>
      </c>
      <c r="BR20" s="58">
        <v>2484153</v>
      </c>
      <c r="BS20" s="4">
        <v>34371096</v>
      </c>
      <c r="BT20" s="117">
        <v>-0.24631328036541389</v>
      </c>
      <c r="BU20" s="4">
        <v>65</v>
      </c>
      <c r="BV20" s="3">
        <v>956</v>
      </c>
      <c r="BW20" s="117">
        <v>-5.202913631633721E-3</v>
      </c>
      <c r="BX20" s="10">
        <v>38217.738461538458</v>
      </c>
      <c r="BY20" s="119">
        <v>-0.11151912110189166</v>
      </c>
      <c r="BZ20" s="58">
        <v>2862</v>
      </c>
      <c r="CA20" s="33">
        <v>1.9566736547868623E-2</v>
      </c>
      <c r="CB20" s="4">
        <v>51</v>
      </c>
      <c r="CC20" s="3">
        <v>619</v>
      </c>
      <c r="CD20" s="117">
        <v>3.1666666666666732E-2</v>
      </c>
      <c r="CE20" s="58">
        <v>4636828</v>
      </c>
      <c r="CF20" s="4">
        <v>51499195</v>
      </c>
      <c r="CG20" s="117">
        <v>-0.1099357335901644</v>
      </c>
      <c r="CH20" s="4">
        <v>51</v>
      </c>
      <c r="CI20" s="3">
        <v>634</v>
      </c>
      <c r="CJ20" s="117">
        <v>2.4232633279483107E-2</v>
      </c>
      <c r="CK20" s="10">
        <v>90918.196078431371</v>
      </c>
      <c r="CL20" s="119">
        <v>-6.7225583174112868E-2</v>
      </c>
      <c r="CM20" s="58">
        <v>1974</v>
      </c>
      <c r="CN20" s="32">
        <v>2.5835866261398176E-2</v>
      </c>
      <c r="CO20" s="4">
        <v>58</v>
      </c>
      <c r="CP20" s="3">
        <v>780</v>
      </c>
      <c r="CQ20" s="117">
        <v>-3.5846724351050629E-2</v>
      </c>
      <c r="CR20" s="58">
        <v>2676357</v>
      </c>
      <c r="CS20" s="4">
        <v>33990078</v>
      </c>
      <c r="CT20" s="117">
        <v>-5.7234080918087127E-2</v>
      </c>
      <c r="CU20" s="4">
        <v>63</v>
      </c>
      <c r="CV20" s="3">
        <v>866</v>
      </c>
      <c r="CW20" s="117">
        <v>-9.1533180778031742E-3</v>
      </c>
      <c r="CX20" s="10">
        <v>42481.857142857145</v>
      </c>
      <c r="CY20" s="119">
        <v>-7.6245112012571781E-2</v>
      </c>
      <c r="CZ20" s="58">
        <v>1805</v>
      </c>
      <c r="DA20" s="32">
        <v>3.2132963988919669E-2</v>
      </c>
      <c r="DB20" s="4">
        <v>34</v>
      </c>
      <c r="DC20" s="3">
        <v>625</v>
      </c>
      <c r="DD20" s="117">
        <v>7.8028169014084501</v>
      </c>
      <c r="DE20" s="58">
        <v>1226310</v>
      </c>
      <c r="DF20" s="4">
        <v>26484264</v>
      </c>
      <c r="DG20" s="117">
        <v>11.458639319777493</v>
      </c>
      <c r="DH20" s="4">
        <v>43</v>
      </c>
      <c r="DI20" s="3">
        <v>731</v>
      </c>
      <c r="DJ20" s="117">
        <v>7.80722891566265</v>
      </c>
      <c r="DK20" s="10">
        <v>28518.837209302324</v>
      </c>
      <c r="DL20" s="119">
        <v>9.7300392816557224E-2</v>
      </c>
      <c r="DM20" s="58">
        <v>2254</v>
      </c>
      <c r="DN20" s="32">
        <v>1.5084294587400177E-2</v>
      </c>
      <c r="DO20" s="4">
        <v>44</v>
      </c>
      <c r="DP20" s="3">
        <v>561</v>
      </c>
      <c r="DQ20" s="117">
        <v>1.1330798479087454</v>
      </c>
      <c r="DR20" s="58">
        <v>1161975</v>
      </c>
      <c r="DS20" s="4">
        <v>19815218</v>
      </c>
      <c r="DT20" s="117">
        <v>0.71078258614297751</v>
      </c>
      <c r="DU20" s="4">
        <v>69</v>
      </c>
      <c r="DV20" s="3">
        <v>735</v>
      </c>
      <c r="DW20" s="117">
        <v>1.3557692307692308</v>
      </c>
      <c r="DX20" s="10">
        <v>16840.217391304348</v>
      </c>
      <c r="DY20" s="119">
        <v>-0.47807045412682703</v>
      </c>
      <c r="DZ20" s="58">
        <v>3123</v>
      </c>
      <c r="EA20" s="33">
        <v>1.4089016970861351E-2</v>
      </c>
      <c r="EB20" s="4">
        <v>5</v>
      </c>
      <c r="EC20" s="3">
        <v>20</v>
      </c>
      <c r="ED20" s="117">
        <v>-0.33333333333333337</v>
      </c>
      <c r="EE20" s="58">
        <v>181215</v>
      </c>
      <c r="EF20" s="4">
        <v>638252</v>
      </c>
      <c r="EG20" s="117">
        <v>-0.27512467362257087</v>
      </c>
      <c r="EH20" s="4">
        <v>12</v>
      </c>
      <c r="EI20" s="3">
        <v>53</v>
      </c>
      <c r="EJ20" s="117">
        <v>0.47222222222222232</v>
      </c>
      <c r="EK20" s="10">
        <v>15101.25</v>
      </c>
      <c r="EL20" s="119">
        <v>1.2808110557317627</v>
      </c>
      <c r="EM20" s="58">
        <v>25</v>
      </c>
      <c r="EN20" s="32">
        <v>0.2</v>
      </c>
      <c r="EO20" s="4">
        <v>0</v>
      </c>
      <c r="EP20" s="4">
        <f t="shared" si="0"/>
        <v>0</v>
      </c>
      <c r="EQ20" s="14"/>
      <c r="ER20" s="63">
        <v>0</v>
      </c>
      <c r="ES20" s="4">
        <f t="shared" si="1"/>
        <v>0</v>
      </c>
      <c r="ET20" s="14">
        <v>0</v>
      </c>
      <c r="EU20" s="4">
        <v>0</v>
      </c>
      <c r="EV20" s="4">
        <f t="shared" si="2"/>
        <v>0</v>
      </c>
      <c r="EW20" s="14">
        <v>0</v>
      </c>
      <c r="EX20" s="58">
        <v>0</v>
      </c>
      <c r="EY20" s="14">
        <v>0</v>
      </c>
      <c r="EZ20" s="63">
        <v>0</v>
      </c>
      <c r="FA20" s="66">
        <v>0</v>
      </c>
      <c r="FB20" s="4">
        <v>0</v>
      </c>
      <c r="FC20" s="4">
        <f t="shared" si="3"/>
        <v>0</v>
      </c>
      <c r="FD20" s="14">
        <v>0</v>
      </c>
      <c r="FE20" s="63">
        <v>0</v>
      </c>
      <c r="FF20" s="4">
        <f t="shared" si="4"/>
        <v>0</v>
      </c>
      <c r="FG20" s="14">
        <v>0</v>
      </c>
      <c r="FH20" s="4">
        <v>0</v>
      </c>
      <c r="FI20" s="4">
        <f t="shared" si="5"/>
        <v>0</v>
      </c>
      <c r="FJ20" s="14">
        <v>0</v>
      </c>
      <c r="FK20" s="58">
        <v>0</v>
      </c>
      <c r="FL20" s="14">
        <v>0</v>
      </c>
      <c r="FM20" s="63">
        <v>0</v>
      </c>
      <c r="FN20" s="66">
        <v>0</v>
      </c>
      <c r="FP20" s="164">
        <v>15</v>
      </c>
      <c r="FQ20" s="9">
        <v>45488</v>
      </c>
      <c r="FR20" s="4">
        <v>768</v>
      </c>
      <c r="FS20" s="4">
        <v>10508</v>
      </c>
      <c r="FT20" s="117">
        <v>0.11113460928412811</v>
      </c>
      <c r="FU20" s="4">
        <v>35286594</v>
      </c>
      <c r="FV20" s="4">
        <v>458858284</v>
      </c>
      <c r="FW20" s="117">
        <v>-4.9492729528488599E-2</v>
      </c>
      <c r="FX20" s="4">
        <v>876</v>
      </c>
      <c r="FY20" s="4">
        <v>11657</v>
      </c>
      <c r="FZ20" s="117">
        <v>0.1420593710198883</v>
      </c>
      <c r="GA20" s="4">
        <v>40281.5</v>
      </c>
      <c r="GB20" s="117">
        <v>-6.5638684037570449E-2</v>
      </c>
    </row>
    <row r="21" spans="1:184" x14ac:dyDescent="0.3">
      <c r="A21" s="9">
        <v>45489</v>
      </c>
      <c r="B21" s="71">
        <v>188</v>
      </c>
      <c r="C21" s="4">
        <v>4113</v>
      </c>
      <c r="D21" s="117">
        <v>0.2244715689193213</v>
      </c>
      <c r="E21" s="4">
        <v>6999207</v>
      </c>
      <c r="F21" s="4">
        <v>165542544</v>
      </c>
      <c r="G21" s="117">
        <v>1.3269879317763911E-2</v>
      </c>
      <c r="H21" s="4">
        <v>202</v>
      </c>
      <c r="I21" s="4">
        <v>4404</v>
      </c>
      <c r="J21" s="117">
        <v>0.21556720949489372</v>
      </c>
      <c r="K21" s="4">
        <v>34649.539603960395</v>
      </c>
      <c r="L21" s="117">
        <v>-0.15781397876006265</v>
      </c>
      <c r="M21" s="4">
        <v>11044</v>
      </c>
      <c r="N21" s="32">
        <v>1.7022817819630567E-2</v>
      </c>
      <c r="O21" s="4">
        <v>43</v>
      </c>
      <c r="P21" s="3">
        <v>1010</v>
      </c>
      <c r="Q21" s="117">
        <v>-0.12020905923344949</v>
      </c>
      <c r="R21" s="58">
        <v>1526921</v>
      </c>
      <c r="S21" s="4">
        <v>46879655</v>
      </c>
      <c r="T21" s="117">
        <v>-0.11101301040516864</v>
      </c>
      <c r="U21" s="4">
        <v>45</v>
      </c>
      <c r="V21" s="3">
        <v>1102</v>
      </c>
      <c r="W21" s="117">
        <v>-0.12816455696202533</v>
      </c>
      <c r="X21" s="10">
        <v>33931.577777777777</v>
      </c>
      <c r="Y21" s="119">
        <v>-0.11493470983467025</v>
      </c>
      <c r="Z21" s="58">
        <v>2374</v>
      </c>
      <c r="AA21" s="32">
        <v>1.8112889637742206E-2</v>
      </c>
      <c r="AB21" s="4">
        <v>53</v>
      </c>
      <c r="AC21" s="3">
        <v>1214</v>
      </c>
      <c r="AD21" s="117">
        <v>-5.0820953870211127E-2</v>
      </c>
      <c r="AE21" s="58">
        <v>1312402</v>
      </c>
      <c r="AF21" s="58">
        <v>42237167</v>
      </c>
      <c r="AG21" s="117">
        <v>-0.26611062129744567</v>
      </c>
      <c r="AH21" s="4">
        <v>60</v>
      </c>
      <c r="AI21" s="3">
        <v>1375</v>
      </c>
      <c r="AJ21" s="117">
        <v>7.2780203784561515E-4</v>
      </c>
      <c r="AK21" s="10">
        <v>21873.366666666665</v>
      </c>
      <c r="AL21" s="119">
        <v>-0.14970179945689532</v>
      </c>
      <c r="AM21" s="58">
        <v>2764</v>
      </c>
      <c r="AN21" s="33">
        <v>1.9175108538350218E-2</v>
      </c>
      <c r="AO21" s="4">
        <v>46</v>
      </c>
      <c r="AP21" s="3">
        <v>1002</v>
      </c>
      <c r="AQ21" s="117">
        <v>-0.13096270598438853</v>
      </c>
      <c r="AR21" s="58">
        <v>2139600</v>
      </c>
      <c r="AS21" s="4">
        <v>47578341</v>
      </c>
      <c r="AT21" s="117">
        <v>-0.18444899818201888</v>
      </c>
      <c r="AU21" s="4">
        <v>52</v>
      </c>
      <c r="AV21" s="3">
        <v>1131</v>
      </c>
      <c r="AW21" s="117">
        <v>-8.9371980676328455E-2</v>
      </c>
      <c r="AX21" s="10">
        <v>41146.153846153844</v>
      </c>
      <c r="AY21" s="119">
        <v>-2.2283122894667162E-2</v>
      </c>
      <c r="AZ21" s="58">
        <v>2263</v>
      </c>
      <c r="BA21" s="33">
        <v>2.0326999558108707E-2</v>
      </c>
      <c r="BB21" s="3">
        <v>1</v>
      </c>
      <c r="BC21" s="3">
        <v>30</v>
      </c>
      <c r="BD21" s="117">
        <v>-0.75806451612903225</v>
      </c>
      <c r="BE21" s="58">
        <v>36990</v>
      </c>
      <c r="BF21" s="4">
        <v>1837594</v>
      </c>
      <c r="BG21" s="117">
        <v>-0.78628279010263713</v>
      </c>
      <c r="BH21" s="3">
        <v>1</v>
      </c>
      <c r="BI21" s="3">
        <v>30</v>
      </c>
      <c r="BJ21" s="117">
        <v>-0.76377952755905509</v>
      </c>
      <c r="BK21" s="10">
        <v>36990</v>
      </c>
      <c r="BL21" s="119">
        <v>-0.35546262415054886</v>
      </c>
      <c r="BM21" s="58">
        <v>79</v>
      </c>
      <c r="BN21" s="33">
        <v>1.2658227848101266E-2</v>
      </c>
      <c r="BO21" s="4">
        <v>44</v>
      </c>
      <c r="BP21" s="3">
        <v>909</v>
      </c>
      <c r="BQ21" s="117">
        <v>-3.9112050739957716E-2</v>
      </c>
      <c r="BR21" s="58">
        <v>1987774</v>
      </c>
      <c r="BS21" s="4">
        <v>36358870</v>
      </c>
      <c r="BT21" s="117">
        <v>-0.23548204460322908</v>
      </c>
      <c r="BU21" s="4">
        <v>46</v>
      </c>
      <c r="BV21" s="3">
        <v>1002</v>
      </c>
      <c r="BW21" s="117">
        <v>-2.9850746268657025E-3</v>
      </c>
      <c r="BX21" s="10">
        <v>43212.478260869568</v>
      </c>
      <c r="BY21" s="119">
        <v>-2.691832656672144E-2</v>
      </c>
      <c r="BZ21" s="58">
        <v>2570</v>
      </c>
      <c r="CA21" s="33">
        <v>1.7120622568093387E-2</v>
      </c>
      <c r="CB21" s="4">
        <v>26</v>
      </c>
      <c r="CC21" s="3">
        <v>645</v>
      </c>
      <c r="CD21" s="117">
        <v>4.3689320388349495E-2</v>
      </c>
      <c r="CE21" s="58">
        <v>1494029</v>
      </c>
      <c r="CF21" s="4">
        <v>52993224</v>
      </c>
      <c r="CG21" s="117">
        <v>-0.1063056059662707</v>
      </c>
      <c r="CH21" s="4">
        <v>29</v>
      </c>
      <c r="CI21" s="3">
        <v>663</v>
      </c>
      <c r="CJ21" s="117">
        <v>4.081632653061229E-2</v>
      </c>
      <c r="CK21" s="10">
        <v>51518.241379310348</v>
      </c>
      <c r="CL21" s="119">
        <v>-0.35455224443187905</v>
      </c>
      <c r="CM21" s="58">
        <v>1564</v>
      </c>
      <c r="CN21" s="32">
        <v>1.6624040920716114E-2</v>
      </c>
      <c r="CO21" s="4">
        <v>41</v>
      </c>
      <c r="CP21" s="3">
        <v>821</v>
      </c>
      <c r="CQ21" s="117">
        <v>-4.4237485448195613E-2</v>
      </c>
      <c r="CR21" s="58">
        <v>1716669</v>
      </c>
      <c r="CS21" s="4">
        <v>35706747</v>
      </c>
      <c r="CT21" s="117">
        <v>-5.6673289224454804E-2</v>
      </c>
      <c r="CU21" s="4">
        <v>41</v>
      </c>
      <c r="CV21" s="3">
        <v>907</v>
      </c>
      <c r="CW21" s="117">
        <v>-2.0518358531317449E-2</v>
      </c>
      <c r="CX21" s="10">
        <v>41869.975609756097</v>
      </c>
      <c r="CY21" s="119">
        <v>0.21067340519877287</v>
      </c>
      <c r="CZ21" s="58">
        <v>1691</v>
      </c>
      <c r="DA21" s="32">
        <v>2.4246008279124778E-2</v>
      </c>
      <c r="DB21" s="4">
        <v>33</v>
      </c>
      <c r="DC21" s="3">
        <v>658</v>
      </c>
      <c r="DD21" s="117">
        <v>7.8918918918918912</v>
      </c>
      <c r="DE21" s="58">
        <v>1132223</v>
      </c>
      <c r="DF21" s="4">
        <v>27616487</v>
      </c>
      <c r="DG21" s="117">
        <v>11.003280241834711</v>
      </c>
      <c r="DH21" s="4">
        <v>35</v>
      </c>
      <c r="DI21" s="3">
        <v>766</v>
      </c>
      <c r="DJ21" s="117">
        <v>7.9069767441860463</v>
      </c>
      <c r="DK21" s="10">
        <v>32349.228571428572</v>
      </c>
      <c r="DL21" s="119">
        <v>-0.44534671249765267</v>
      </c>
      <c r="DM21" s="58">
        <v>1747</v>
      </c>
      <c r="DN21" s="32">
        <v>1.8889524899828276E-2</v>
      </c>
      <c r="DO21" s="4">
        <v>19</v>
      </c>
      <c r="DP21" s="3">
        <v>580</v>
      </c>
      <c r="DQ21" s="117">
        <v>1.1323529411764706</v>
      </c>
      <c r="DR21" s="58">
        <v>848731</v>
      </c>
      <c r="DS21" s="4">
        <v>20663949</v>
      </c>
      <c r="DT21" s="117">
        <v>0.74717678988616854</v>
      </c>
      <c r="DU21" s="4">
        <v>24</v>
      </c>
      <c r="DV21" s="3">
        <v>759</v>
      </c>
      <c r="DW21" s="117">
        <v>1.3498452012383901</v>
      </c>
      <c r="DX21" s="10">
        <v>35363.791666666664</v>
      </c>
      <c r="DY21" s="119">
        <v>0.59097649673149144</v>
      </c>
      <c r="DZ21" s="58">
        <v>2650</v>
      </c>
      <c r="EA21" s="33">
        <v>7.169811320754717E-3</v>
      </c>
      <c r="EB21" s="3">
        <v>0</v>
      </c>
      <c r="EC21" s="3">
        <v>20</v>
      </c>
      <c r="ED21" s="117">
        <v>-0.35483870967741937</v>
      </c>
      <c r="EE21" s="58">
        <v>0</v>
      </c>
      <c r="EF21" s="4">
        <v>638252</v>
      </c>
      <c r="EG21" s="117">
        <v>-0.28253885462871997</v>
      </c>
      <c r="EH21" s="3">
        <v>0</v>
      </c>
      <c r="EI21" s="3">
        <v>53</v>
      </c>
      <c r="EJ21" s="117">
        <v>0.43243243243243246</v>
      </c>
      <c r="EK21" s="58">
        <v>0</v>
      </c>
      <c r="EL21" s="119">
        <v>-1</v>
      </c>
      <c r="EM21" s="10">
        <v>28</v>
      </c>
      <c r="EN21" s="32">
        <v>0</v>
      </c>
      <c r="EO21" s="4">
        <v>0</v>
      </c>
      <c r="EP21" s="4">
        <f t="shared" si="0"/>
        <v>0</v>
      </c>
      <c r="EQ21" s="14"/>
      <c r="ER21" s="63">
        <v>0</v>
      </c>
      <c r="ES21" s="4">
        <f t="shared" si="1"/>
        <v>0</v>
      </c>
      <c r="ET21" s="14">
        <v>0</v>
      </c>
      <c r="EU21" s="4">
        <v>0</v>
      </c>
      <c r="EV21" s="4">
        <f t="shared" si="2"/>
        <v>0</v>
      </c>
      <c r="EW21" s="14">
        <v>0</v>
      </c>
      <c r="EX21" s="58">
        <v>0</v>
      </c>
      <c r="EY21" s="14">
        <v>0</v>
      </c>
      <c r="EZ21" s="63">
        <v>0</v>
      </c>
      <c r="FA21" s="66">
        <v>0</v>
      </c>
      <c r="FB21" s="4">
        <v>0</v>
      </c>
      <c r="FC21" s="4">
        <f t="shared" si="3"/>
        <v>0</v>
      </c>
      <c r="FD21" s="14">
        <v>0</v>
      </c>
      <c r="FE21" s="63">
        <v>0</v>
      </c>
      <c r="FF21" s="4">
        <f t="shared" si="4"/>
        <v>0</v>
      </c>
      <c r="FG21" s="14">
        <v>0</v>
      </c>
      <c r="FH21" s="4">
        <v>0</v>
      </c>
      <c r="FI21" s="4">
        <f t="shared" si="5"/>
        <v>0</v>
      </c>
      <c r="FJ21" s="14">
        <v>0</v>
      </c>
      <c r="FK21" s="58">
        <v>0</v>
      </c>
      <c r="FL21" s="14">
        <v>0</v>
      </c>
      <c r="FM21" s="63">
        <v>0</v>
      </c>
      <c r="FN21" s="66">
        <v>0</v>
      </c>
      <c r="FP21" s="164">
        <v>16</v>
      </c>
      <c r="FQ21" s="9">
        <v>45489</v>
      </c>
      <c r="FR21" s="4">
        <v>494</v>
      </c>
      <c r="FS21" s="4">
        <v>11002</v>
      </c>
      <c r="FT21" s="117">
        <v>0.11548210483625665</v>
      </c>
      <c r="FU21" s="4">
        <v>19194546</v>
      </c>
      <c r="FV21" s="4">
        <v>478052830</v>
      </c>
      <c r="FW21" s="117">
        <v>-4.4509786534336682E-2</v>
      </c>
      <c r="FX21" s="4">
        <v>535</v>
      </c>
      <c r="FY21" s="4">
        <v>12192</v>
      </c>
      <c r="FZ21" s="117">
        <v>0.14543404735062015</v>
      </c>
      <c r="GA21" s="4">
        <v>35877.656074766353</v>
      </c>
      <c r="GB21" s="117">
        <v>-0.10770953456600263</v>
      </c>
    </row>
    <row r="22" spans="1:184" x14ac:dyDescent="0.3">
      <c r="A22" s="9">
        <v>45490</v>
      </c>
      <c r="B22" s="71">
        <v>324</v>
      </c>
      <c r="C22" s="4">
        <v>4437</v>
      </c>
      <c r="D22" s="117">
        <v>0.21163298743855807</v>
      </c>
      <c r="E22" s="4">
        <v>13533903</v>
      </c>
      <c r="F22" s="4">
        <v>179076447</v>
      </c>
      <c r="G22" s="117">
        <v>-9.7664249336604225E-3</v>
      </c>
      <c r="H22" s="4">
        <v>358</v>
      </c>
      <c r="I22" s="4">
        <v>4762</v>
      </c>
      <c r="J22" s="117">
        <v>0.20435002529084478</v>
      </c>
      <c r="K22" s="4">
        <v>37804.198324022349</v>
      </c>
      <c r="L22" s="117">
        <v>-0.28365274628528092</v>
      </c>
      <c r="M22" s="4">
        <v>15893</v>
      </c>
      <c r="N22" s="32">
        <v>2.038633360599006E-2</v>
      </c>
      <c r="O22" s="4">
        <v>80</v>
      </c>
      <c r="P22" s="3">
        <v>1090</v>
      </c>
      <c r="Q22" s="117">
        <v>-0.1266025641025641</v>
      </c>
      <c r="R22" s="58">
        <v>3698827</v>
      </c>
      <c r="S22" s="4">
        <v>50578482</v>
      </c>
      <c r="T22" s="117">
        <v>-0.11412102983210781</v>
      </c>
      <c r="U22" s="4">
        <v>86</v>
      </c>
      <c r="V22" s="3">
        <v>1188</v>
      </c>
      <c r="W22" s="117">
        <v>-0.13662790697674421</v>
      </c>
      <c r="X22" s="10">
        <v>43009.616279069771</v>
      </c>
      <c r="Y22" s="119">
        <v>0.10475056320411857</v>
      </c>
      <c r="Z22" s="58">
        <v>2960</v>
      </c>
      <c r="AA22" s="32">
        <v>2.7027027027027029E-2</v>
      </c>
      <c r="AB22" s="4">
        <v>96</v>
      </c>
      <c r="AC22" s="3">
        <v>1310</v>
      </c>
      <c r="AD22" s="117">
        <v>-5.4834054834054791E-2</v>
      </c>
      <c r="AE22" s="58">
        <v>3447483</v>
      </c>
      <c r="AF22" s="58">
        <v>45684650</v>
      </c>
      <c r="AG22" s="117">
        <v>-0.28149219008189919</v>
      </c>
      <c r="AH22" s="4">
        <v>106</v>
      </c>
      <c r="AI22" s="3">
        <v>1481</v>
      </c>
      <c r="AJ22" s="117">
        <v>-6.7069081153587895E-3</v>
      </c>
      <c r="AK22" s="10">
        <v>32523.424528301886</v>
      </c>
      <c r="AL22" s="119">
        <v>-0.36896721145237632</v>
      </c>
      <c r="AM22" s="58">
        <v>3219</v>
      </c>
      <c r="AN22" s="33">
        <v>2.9822926374650512E-2</v>
      </c>
      <c r="AO22" s="4">
        <v>112</v>
      </c>
      <c r="AP22" s="3">
        <v>1114</v>
      </c>
      <c r="AQ22" s="117">
        <v>-0.1221434200157604</v>
      </c>
      <c r="AR22" s="58">
        <v>4987962</v>
      </c>
      <c r="AS22" s="4">
        <v>52566303</v>
      </c>
      <c r="AT22" s="117">
        <v>-0.18492081182138664</v>
      </c>
      <c r="AU22" s="3">
        <v>125</v>
      </c>
      <c r="AV22" s="3">
        <v>1256</v>
      </c>
      <c r="AW22" s="117">
        <v>-8.7872185911401557E-2</v>
      </c>
      <c r="AX22" s="10">
        <v>39903.696000000004</v>
      </c>
      <c r="AY22" s="119">
        <v>-0.12454549975346851</v>
      </c>
      <c r="AZ22" s="58">
        <v>2811</v>
      </c>
      <c r="BA22" s="33">
        <v>3.9843472073995016E-2</v>
      </c>
      <c r="BB22" s="3">
        <v>7</v>
      </c>
      <c r="BC22" s="3">
        <v>37</v>
      </c>
      <c r="BD22" s="117">
        <v>-0.73571428571428577</v>
      </c>
      <c r="BE22" s="58">
        <v>320250</v>
      </c>
      <c r="BF22" s="4">
        <v>2157844</v>
      </c>
      <c r="BG22" s="117">
        <v>-0.77765829854055812</v>
      </c>
      <c r="BH22" s="3">
        <v>7</v>
      </c>
      <c r="BI22" s="3">
        <v>37</v>
      </c>
      <c r="BJ22" s="117">
        <v>-0.74305555555555558</v>
      </c>
      <c r="BK22" s="10">
        <v>45750</v>
      </c>
      <c r="BL22" s="119">
        <v>-0.29731756457631253</v>
      </c>
      <c r="BM22" s="58">
        <v>116</v>
      </c>
      <c r="BN22" s="33">
        <v>6.0344827586206899E-2</v>
      </c>
      <c r="BO22" s="4">
        <v>71</v>
      </c>
      <c r="BP22" s="3">
        <v>980</v>
      </c>
      <c r="BQ22" s="117">
        <v>-4.6692607003890996E-2</v>
      </c>
      <c r="BR22" s="58">
        <v>3087927</v>
      </c>
      <c r="BS22" s="4">
        <v>39446797</v>
      </c>
      <c r="BT22" s="117">
        <v>-0.23968263376046595</v>
      </c>
      <c r="BU22" s="4">
        <v>81</v>
      </c>
      <c r="BV22" s="3">
        <v>1083</v>
      </c>
      <c r="BW22" s="117">
        <v>-1.0958904109588996E-2</v>
      </c>
      <c r="BX22" s="10">
        <v>38122.555555555555</v>
      </c>
      <c r="BY22" s="119">
        <v>-0.206535536883518</v>
      </c>
      <c r="BZ22" s="58">
        <v>3208</v>
      </c>
      <c r="CA22" s="33">
        <v>2.2132169576059849E-2</v>
      </c>
      <c r="CB22" s="4">
        <v>44</v>
      </c>
      <c r="CC22" s="3">
        <v>689</v>
      </c>
      <c r="CD22" s="117">
        <v>2.5297619047619069E-2</v>
      </c>
      <c r="CE22" s="58">
        <v>2906749</v>
      </c>
      <c r="CF22" s="4">
        <v>55899973</v>
      </c>
      <c r="CG22" s="117">
        <v>-0.12553348349552373</v>
      </c>
      <c r="CH22" s="4">
        <v>46</v>
      </c>
      <c r="CI22" s="3">
        <v>709</v>
      </c>
      <c r="CJ22" s="117">
        <v>2.4566473988439252E-2</v>
      </c>
      <c r="CK22" s="10">
        <v>63190.195652173912</v>
      </c>
      <c r="CL22" s="119">
        <v>-0.24901195806227006</v>
      </c>
      <c r="CM22" s="58">
        <v>1995</v>
      </c>
      <c r="CN22" s="32">
        <v>2.2055137844611529E-2</v>
      </c>
      <c r="CO22" s="4">
        <v>64</v>
      </c>
      <c r="CP22" s="3">
        <v>885</v>
      </c>
      <c r="CQ22" s="117">
        <v>-5.8510638297872286E-2</v>
      </c>
      <c r="CR22" s="58">
        <v>2883640</v>
      </c>
      <c r="CS22" s="4">
        <v>38590387</v>
      </c>
      <c r="CT22" s="117">
        <v>-6.0627363667519418E-2</v>
      </c>
      <c r="CU22" s="4">
        <v>70</v>
      </c>
      <c r="CV22" s="3">
        <v>977</v>
      </c>
      <c r="CW22" s="117">
        <v>-3.4584980237154173E-2</v>
      </c>
      <c r="CX22" s="10">
        <v>41194.857142857145</v>
      </c>
      <c r="CY22" s="119">
        <v>9.7141512221968762E-2</v>
      </c>
      <c r="CZ22" s="58">
        <v>1989</v>
      </c>
      <c r="DA22" s="32">
        <v>3.2176973353443938E-2</v>
      </c>
      <c r="DB22" s="4">
        <v>56</v>
      </c>
      <c r="DC22" s="3">
        <v>714</v>
      </c>
      <c r="DD22" s="117">
        <v>8.037974683544304</v>
      </c>
      <c r="DE22" s="58">
        <v>2173609</v>
      </c>
      <c r="DF22" s="4">
        <v>29790096</v>
      </c>
      <c r="DG22" s="117">
        <v>11.347228306934776</v>
      </c>
      <c r="DH22" s="4">
        <v>68</v>
      </c>
      <c r="DI22" s="3">
        <v>834</v>
      </c>
      <c r="DJ22" s="117">
        <v>8.1648351648351642</v>
      </c>
      <c r="DK22" s="10">
        <v>31964.838235294119</v>
      </c>
      <c r="DL22" s="119">
        <v>0.42763904579250189</v>
      </c>
      <c r="DM22" s="58">
        <v>2253</v>
      </c>
      <c r="DN22" s="32">
        <v>2.4855747891699954E-2</v>
      </c>
      <c r="DO22" s="4">
        <v>57</v>
      </c>
      <c r="DP22" s="3">
        <v>637</v>
      </c>
      <c r="DQ22" s="117">
        <v>1.1740614334470991</v>
      </c>
      <c r="DR22" s="58">
        <v>2536608</v>
      </c>
      <c r="DS22" s="4">
        <v>23200557</v>
      </c>
      <c r="DT22" s="117">
        <v>0.84105440050240543</v>
      </c>
      <c r="DU22" s="4">
        <v>84</v>
      </c>
      <c r="DV22" s="3">
        <v>843</v>
      </c>
      <c r="DW22" s="117">
        <v>1.3881019830028327</v>
      </c>
      <c r="DX22" s="10">
        <v>30197.714285714286</v>
      </c>
      <c r="DY22" s="119">
        <v>0.16935720315495884</v>
      </c>
      <c r="DZ22" s="58">
        <v>3706</v>
      </c>
      <c r="EA22" s="33">
        <v>1.5380464112250405E-2</v>
      </c>
      <c r="EB22" s="4">
        <v>0</v>
      </c>
      <c r="EC22" s="3">
        <v>20</v>
      </c>
      <c r="ED22" s="117">
        <v>-0.39393939393939392</v>
      </c>
      <c r="EE22" s="58">
        <v>0</v>
      </c>
      <c r="EF22" s="4">
        <v>638252</v>
      </c>
      <c r="EG22" s="117">
        <v>-0.48843420078163324</v>
      </c>
      <c r="EH22" s="4">
        <v>0</v>
      </c>
      <c r="EI22" s="3">
        <v>53</v>
      </c>
      <c r="EJ22" s="117">
        <v>0.29268292682926833</v>
      </c>
      <c r="EK22" s="58">
        <v>0</v>
      </c>
      <c r="EL22" s="119">
        <v>-1</v>
      </c>
      <c r="EM22" s="10">
        <v>16</v>
      </c>
      <c r="EN22" s="32">
        <v>0</v>
      </c>
      <c r="EO22" s="4">
        <v>0</v>
      </c>
      <c r="EP22" s="4">
        <f t="shared" si="0"/>
        <v>0</v>
      </c>
      <c r="EQ22" s="14"/>
      <c r="ER22" s="63">
        <v>0</v>
      </c>
      <c r="ES22" s="4">
        <f t="shared" si="1"/>
        <v>0</v>
      </c>
      <c r="ET22" s="14">
        <v>0</v>
      </c>
      <c r="EU22" s="4">
        <v>0</v>
      </c>
      <c r="EV22" s="4">
        <f t="shared" si="2"/>
        <v>0</v>
      </c>
      <c r="EW22" s="14">
        <v>0</v>
      </c>
      <c r="EX22" s="58">
        <v>0</v>
      </c>
      <c r="EY22" s="14">
        <v>0</v>
      </c>
      <c r="EZ22" s="63">
        <v>0</v>
      </c>
      <c r="FA22" s="66">
        <v>0</v>
      </c>
      <c r="FB22" s="4">
        <v>0</v>
      </c>
      <c r="FC22" s="4">
        <f t="shared" si="3"/>
        <v>0</v>
      </c>
      <c r="FD22" s="14">
        <v>0</v>
      </c>
      <c r="FE22" s="63">
        <v>0</v>
      </c>
      <c r="FF22" s="4">
        <f t="shared" si="4"/>
        <v>0</v>
      </c>
      <c r="FG22" s="14">
        <v>0</v>
      </c>
      <c r="FH22" s="4">
        <v>0</v>
      </c>
      <c r="FI22" s="4">
        <f t="shared" si="5"/>
        <v>0</v>
      </c>
      <c r="FJ22" s="14">
        <v>0</v>
      </c>
      <c r="FK22" s="58">
        <v>0</v>
      </c>
      <c r="FL22" s="14">
        <v>0</v>
      </c>
      <c r="FM22" s="63">
        <v>0</v>
      </c>
      <c r="FN22" s="66">
        <v>0</v>
      </c>
      <c r="FP22" s="164">
        <v>17</v>
      </c>
      <c r="FQ22" s="9">
        <v>45490</v>
      </c>
      <c r="FR22" s="4">
        <v>911</v>
      </c>
      <c r="FS22" s="4">
        <v>11913</v>
      </c>
      <c r="FT22" s="117">
        <v>0.108186046511628</v>
      </c>
      <c r="FU22" s="4">
        <v>39576958</v>
      </c>
      <c r="FV22" s="4">
        <v>517629788</v>
      </c>
      <c r="FW22" s="117">
        <v>-5.6911460343640807E-2</v>
      </c>
      <c r="FX22" s="4">
        <v>1031</v>
      </c>
      <c r="FY22" s="4">
        <v>13223</v>
      </c>
      <c r="FZ22" s="117">
        <v>0.13736452778255637</v>
      </c>
      <c r="GA22" s="4">
        <v>38386.962172647916</v>
      </c>
      <c r="GB22" s="117">
        <v>-0.22347589666509582</v>
      </c>
    </row>
    <row r="23" spans="1:184" x14ac:dyDescent="0.3">
      <c r="A23" s="9">
        <v>45491</v>
      </c>
      <c r="B23" s="71">
        <v>305</v>
      </c>
      <c r="C23" s="4">
        <v>4742</v>
      </c>
      <c r="D23" s="117">
        <v>0.20538891713268947</v>
      </c>
      <c r="E23" s="4">
        <v>13735857</v>
      </c>
      <c r="F23" s="4">
        <v>192812304</v>
      </c>
      <c r="G23" s="117">
        <v>-6.5614592392364557E-3</v>
      </c>
      <c r="H23" s="4">
        <v>329</v>
      </c>
      <c r="I23" s="4">
        <v>5091</v>
      </c>
      <c r="J23" s="117">
        <v>0.20014144271570022</v>
      </c>
      <c r="K23" s="4">
        <v>41750.325227963527</v>
      </c>
      <c r="L23" s="117">
        <v>-9.2052320632195594E-2</v>
      </c>
      <c r="M23" s="4">
        <v>12288</v>
      </c>
      <c r="N23" s="32">
        <v>2.4820963541666668E-2</v>
      </c>
      <c r="O23" s="4">
        <v>87</v>
      </c>
      <c r="P23" s="3">
        <v>1177</v>
      </c>
      <c r="Q23" s="117">
        <v>-0.10900832702498109</v>
      </c>
      <c r="R23" s="58">
        <v>3617870</v>
      </c>
      <c r="S23" s="4">
        <v>54196352</v>
      </c>
      <c r="T23" s="117">
        <v>-0.10704087665358075</v>
      </c>
      <c r="U23" s="4">
        <v>97</v>
      </c>
      <c r="V23" s="3">
        <v>1285</v>
      </c>
      <c r="W23" s="117">
        <v>-0.11744505494505497</v>
      </c>
      <c r="X23" s="10">
        <v>37297.628865979379</v>
      </c>
      <c r="Y23" s="119">
        <v>-0.17090125504233278</v>
      </c>
      <c r="Z23" s="58">
        <v>2606</v>
      </c>
      <c r="AA23" s="32">
        <v>3.3384497313891023E-2</v>
      </c>
      <c r="AB23" s="4">
        <v>79</v>
      </c>
      <c r="AC23" s="3">
        <v>1389</v>
      </c>
      <c r="AD23" s="117">
        <v>-4.9931600547195587E-2</v>
      </c>
      <c r="AE23" s="58">
        <v>2538104</v>
      </c>
      <c r="AF23" s="58">
        <v>48222754</v>
      </c>
      <c r="AG23" s="117">
        <v>-0.27400678561646585</v>
      </c>
      <c r="AH23" s="4">
        <v>88</v>
      </c>
      <c r="AI23" s="3">
        <v>1569</v>
      </c>
      <c r="AJ23" s="117">
        <v>-3.8095238095238182E-3</v>
      </c>
      <c r="AK23" s="10">
        <v>28842.090909090908</v>
      </c>
      <c r="AL23" s="119">
        <v>-0.14706522640139263</v>
      </c>
      <c r="AM23" s="58">
        <v>2874</v>
      </c>
      <c r="AN23" s="33">
        <v>2.7487821851078637E-2</v>
      </c>
      <c r="AO23" s="4">
        <v>95</v>
      </c>
      <c r="AP23" s="3">
        <v>1209</v>
      </c>
      <c r="AQ23" s="117">
        <v>-0.11687363038714393</v>
      </c>
      <c r="AR23" s="58">
        <v>4933684</v>
      </c>
      <c r="AS23" s="4">
        <v>57499987</v>
      </c>
      <c r="AT23" s="117">
        <v>-0.17108870041988478</v>
      </c>
      <c r="AU23" s="4">
        <v>102</v>
      </c>
      <c r="AV23" s="3">
        <v>1358</v>
      </c>
      <c r="AW23" s="117">
        <v>-8.1812035158891128E-2</v>
      </c>
      <c r="AX23" s="10">
        <v>48369.450980392154</v>
      </c>
      <c r="AY23" s="119">
        <v>1.186816486344755E-2</v>
      </c>
      <c r="AZ23" s="58">
        <v>2622</v>
      </c>
      <c r="BA23" s="33">
        <v>3.6231884057971016E-2</v>
      </c>
      <c r="BB23" s="3">
        <v>3</v>
      </c>
      <c r="BC23" s="3">
        <v>40</v>
      </c>
      <c r="BD23" s="117">
        <v>-0.73333333333333339</v>
      </c>
      <c r="BE23" s="58">
        <v>231970</v>
      </c>
      <c r="BF23" s="4">
        <v>2389814</v>
      </c>
      <c r="BG23" s="117">
        <v>-0.77435383694426774</v>
      </c>
      <c r="BH23" s="3">
        <v>3</v>
      </c>
      <c r="BI23" s="3">
        <v>40</v>
      </c>
      <c r="BJ23" s="117">
        <v>-0.74025974025974028</v>
      </c>
      <c r="BK23" s="10">
        <v>77323.333333333328</v>
      </c>
      <c r="BL23" s="119">
        <v>-0.12717763479700495</v>
      </c>
      <c r="BM23" s="58">
        <v>94</v>
      </c>
      <c r="BN23" s="33">
        <v>3.1914893617021274E-2</v>
      </c>
      <c r="BO23" s="4">
        <v>58</v>
      </c>
      <c r="BP23" s="3">
        <v>1038</v>
      </c>
      <c r="BQ23" s="117">
        <v>-5.5505004549590509E-2</v>
      </c>
      <c r="BR23" s="58">
        <v>2436116</v>
      </c>
      <c r="BS23" s="4">
        <v>41882913</v>
      </c>
      <c r="BT23" s="117">
        <v>-0.23914074299605825</v>
      </c>
      <c r="BU23" s="4">
        <v>65</v>
      </c>
      <c r="BV23" s="3">
        <v>1148</v>
      </c>
      <c r="BW23" s="117">
        <v>-2.1312872975277064E-2</v>
      </c>
      <c r="BX23" s="10">
        <v>37478.707692307689</v>
      </c>
      <c r="BY23" s="119">
        <v>-7.6308887165090322E-2</v>
      </c>
      <c r="BZ23" s="58">
        <v>2871</v>
      </c>
      <c r="CA23" s="33">
        <v>2.0202020202020204E-2</v>
      </c>
      <c r="CB23" s="4">
        <v>41</v>
      </c>
      <c r="CC23" s="3">
        <v>730</v>
      </c>
      <c r="CD23" s="117">
        <v>5.5096418732782926E-3</v>
      </c>
      <c r="CE23" s="58">
        <v>4400302</v>
      </c>
      <c r="CF23" s="4">
        <v>60300275</v>
      </c>
      <c r="CG23" s="117">
        <v>-0.12371162036070449</v>
      </c>
      <c r="CH23" s="4">
        <v>47</v>
      </c>
      <c r="CI23" s="3">
        <v>756</v>
      </c>
      <c r="CJ23" s="117">
        <v>1.3404825737265424E-2</v>
      </c>
      <c r="CK23" s="10">
        <v>93623.446808510635</v>
      </c>
      <c r="CL23" s="119">
        <v>3.4170617031021422E-2</v>
      </c>
      <c r="CM23" s="58">
        <v>1856</v>
      </c>
      <c r="CN23" s="32">
        <v>2.2090517241379309E-2</v>
      </c>
      <c r="CO23" s="4">
        <v>59</v>
      </c>
      <c r="CP23" s="3">
        <v>944</v>
      </c>
      <c r="CQ23" s="117">
        <v>-6.442021803766107E-2</v>
      </c>
      <c r="CR23" s="58">
        <v>2743119</v>
      </c>
      <c r="CS23" s="4">
        <v>41333506</v>
      </c>
      <c r="CT23" s="117">
        <v>-6.3671209337430423E-2</v>
      </c>
      <c r="CU23" s="4">
        <v>61</v>
      </c>
      <c r="CV23" s="3">
        <v>1038</v>
      </c>
      <c r="CW23" s="117">
        <v>-4.4198895027624308E-2</v>
      </c>
      <c r="CX23" s="10">
        <v>44969.163934426229</v>
      </c>
      <c r="CY23" s="119">
        <v>8.6353174717408665E-2</v>
      </c>
      <c r="CZ23" s="58">
        <v>1868</v>
      </c>
      <c r="DA23" s="32">
        <v>3.1584582441113493E-2</v>
      </c>
      <c r="DB23" s="4">
        <v>44</v>
      </c>
      <c r="DC23" s="3">
        <v>758</v>
      </c>
      <c r="DD23" s="117">
        <v>8.4749999999999996</v>
      </c>
      <c r="DE23" s="58">
        <v>1782308</v>
      </c>
      <c r="DF23" s="4">
        <v>31572404</v>
      </c>
      <c r="DG23" s="117">
        <v>12.015871393029185</v>
      </c>
      <c r="DH23" s="4">
        <v>56</v>
      </c>
      <c r="DI23" s="3">
        <v>890</v>
      </c>
      <c r="DJ23" s="117">
        <v>8.6739130434782616</v>
      </c>
      <c r="DK23" s="10">
        <v>31826.928571428572</v>
      </c>
      <c r="DL23" s="119">
        <v>1.4501099747058177</v>
      </c>
      <c r="DM23" s="58">
        <v>2087</v>
      </c>
      <c r="DN23" s="32">
        <v>2.1082894106372783E-2</v>
      </c>
      <c r="DO23" s="4">
        <v>30</v>
      </c>
      <c r="DP23" s="3">
        <v>667</v>
      </c>
      <c r="DQ23" s="117">
        <v>1.1940789473684212</v>
      </c>
      <c r="DR23" s="58">
        <v>1274345</v>
      </c>
      <c r="DS23" s="4">
        <v>24474902</v>
      </c>
      <c r="DT23" s="117">
        <v>0.85287458271356109</v>
      </c>
      <c r="DU23" s="4">
        <v>55</v>
      </c>
      <c r="DV23" s="3">
        <v>898</v>
      </c>
      <c r="DW23" s="117">
        <v>1.4468664850136239</v>
      </c>
      <c r="DX23" s="10">
        <v>23169.909090909092</v>
      </c>
      <c r="DY23" s="119">
        <v>-0.46593335703193695</v>
      </c>
      <c r="DZ23" s="58">
        <v>3214</v>
      </c>
      <c r="EA23" s="33">
        <v>9.3341630367143741E-3</v>
      </c>
      <c r="EB23" s="4">
        <v>0</v>
      </c>
      <c r="EC23" s="3">
        <v>20</v>
      </c>
      <c r="ED23" s="117">
        <v>-0.4285714285714286</v>
      </c>
      <c r="EE23" s="58">
        <v>0</v>
      </c>
      <c r="EF23" s="4">
        <v>638252</v>
      </c>
      <c r="EG23" s="117">
        <v>-0.49752641274739806</v>
      </c>
      <c r="EH23" s="4">
        <v>0</v>
      </c>
      <c r="EI23" s="3">
        <v>53</v>
      </c>
      <c r="EJ23" s="117">
        <v>0.23255813953488369</v>
      </c>
      <c r="EK23" s="58">
        <v>0</v>
      </c>
      <c r="EL23" s="119">
        <v>-1</v>
      </c>
      <c r="EM23" s="58">
        <v>18</v>
      </c>
      <c r="EN23" s="32">
        <v>0</v>
      </c>
      <c r="EO23" s="4">
        <v>0</v>
      </c>
      <c r="EP23" s="4">
        <f t="shared" si="0"/>
        <v>0</v>
      </c>
      <c r="EQ23" s="14"/>
      <c r="ER23" s="63">
        <v>0</v>
      </c>
      <c r="ES23" s="4">
        <f t="shared" si="1"/>
        <v>0</v>
      </c>
      <c r="ET23" s="14">
        <v>0</v>
      </c>
      <c r="EU23" s="4">
        <v>0</v>
      </c>
      <c r="EV23" s="4">
        <f t="shared" si="2"/>
        <v>0</v>
      </c>
      <c r="EW23" s="14">
        <v>0</v>
      </c>
      <c r="EX23" s="58">
        <v>0</v>
      </c>
      <c r="EY23" s="14">
        <v>0</v>
      </c>
      <c r="EZ23" s="63">
        <v>0</v>
      </c>
      <c r="FA23" s="66">
        <v>0</v>
      </c>
      <c r="FB23" s="4">
        <v>0</v>
      </c>
      <c r="FC23" s="4">
        <f t="shared" si="3"/>
        <v>0</v>
      </c>
      <c r="FD23" s="14">
        <v>0</v>
      </c>
      <c r="FE23" s="63">
        <v>0</v>
      </c>
      <c r="FF23" s="4">
        <f t="shared" si="4"/>
        <v>0</v>
      </c>
      <c r="FG23" s="14">
        <v>0</v>
      </c>
      <c r="FH23" s="4">
        <v>0</v>
      </c>
      <c r="FI23" s="4">
        <f t="shared" si="5"/>
        <v>0</v>
      </c>
      <c r="FJ23" s="14">
        <v>0</v>
      </c>
      <c r="FK23" s="58">
        <v>0</v>
      </c>
      <c r="FL23" s="14">
        <v>0</v>
      </c>
      <c r="FM23" s="63">
        <v>0</v>
      </c>
      <c r="FN23" s="66">
        <v>0</v>
      </c>
      <c r="FP23" s="164">
        <v>18</v>
      </c>
      <c r="FQ23" s="9">
        <v>45491</v>
      </c>
      <c r="FR23" s="4">
        <v>801</v>
      </c>
      <c r="FS23" s="4">
        <v>12714</v>
      </c>
      <c r="FT23" s="117">
        <v>0.10662372704325884</v>
      </c>
      <c r="FU23" s="4">
        <v>37693675</v>
      </c>
      <c r="FV23" s="4">
        <v>555323463</v>
      </c>
      <c r="FW23" s="117">
        <v>-5.2462868210693792E-2</v>
      </c>
      <c r="FX23" s="4">
        <v>903</v>
      </c>
      <c r="FY23" s="4">
        <v>14126</v>
      </c>
      <c r="FZ23" s="117">
        <v>0.138000483364215</v>
      </c>
      <c r="GA23" s="4">
        <v>41742.718715393137</v>
      </c>
      <c r="GB23" s="117">
        <v>-0.11698507144794046</v>
      </c>
    </row>
    <row r="24" spans="1:184" x14ac:dyDescent="0.3">
      <c r="A24" s="9">
        <v>45492</v>
      </c>
      <c r="B24" s="71">
        <v>190</v>
      </c>
      <c r="C24" s="4">
        <v>4932</v>
      </c>
      <c r="D24" s="117">
        <v>0.17205323193916344</v>
      </c>
      <c r="E24" s="4">
        <v>8123190</v>
      </c>
      <c r="F24" s="4">
        <v>200935494</v>
      </c>
      <c r="G24" s="117">
        <v>-3.0997841570902018E-2</v>
      </c>
      <c r="H24" s="4">
        <v>198</v>
      </c>
      <c r="I24" s="4">
        <v>5289</v>
      </c>
      <c r="J24" s="117">
        <v>0.16549140590568534</v>
      </c>
      <c r="K24" s="4">
        <v>41026.21212121212</v>
      </c>
      <c r="L24" s="117">
        <v>-8.5389462603759902E-2</v>
      </c>
      <c r="M24" s="4">
        <v>10833</v>
      </c>
      <c r="N24" s="32">
        <v>1.7539001200036923E-2</v>
      </c>
      <c r="O24" s="4">
        <v>45</v>
      </c>
      <c r="P24" s="3">
        <v>1222</v>
      </c>
      <c r="Q24" s="117">
        <v>-0.13271823988644427</v>
      </c>
      <c r="R24" s="58">
        <v>2260883</v>
      </c>
      <c r="S24" s="4">
        <v>56457235</v>
      </c>
      <c r="T24" s="117">
        <v>-0.12570106072552834</v>
      </c>
      <c r="U24" s="4">
        <v>47</v>
      </c>
      <c r="V24" s="3">
        <v>1332</v>
      </c>
      <c r="W24" s="117">
        <v>-0.14119922630560933</v>
      </c>
      <c r="X24" s="10">
        <v>48103.893617021276</v>
      </c>
      <c r="Y24" s="119">
        <v>0.17740399339836843</v>
      </c>
      <c r="Z24" s="58">
        <v>2124</v>
      </c>
      <c r="AA24" s="32">
        <v>2.1186440677966101E-2</v>
      </c>
      <c r="AB24" s="4">
        <v>78</v>
      </c>
      <c r="AC24" s="3">
        <v>1467</v>
      </c>
      <c r="AD24" s="117">
        <v>-5.2937378954163949E-2</v>
      </c>
      <c r="AE24" s="58">
        <v>2543822</v>
      </c>
      <c r="AF24" s="58">
        <v>50766576</v>
      </c>
      <c r="AG24" s="117">
        <v>-0.28189668445731908</v>
      </c>
      <c r="AH24" s="4">
        <v>84</v>
      </c>
      <c r="AI24" s="3">
        <v>1653</v>
      </c>
      <c r="AJ24" s="117">
        <v>-8.3983203359327963E-3</v>
      </c>
      <c r="AK24" s="10">
        <v>30283.595238095237</v>
      </c>
      <c r="AL24" s="119">
        <v>-0.34785847494094124</v>
      </c>
      <c r="AM24" s="58">
        <v>2691</v>
      </c>
      <c r="AN24" s="33">
        <v>2.8985507246376812E-2</v>
      </c>
      <c r="AO24" s="4">
        <v>68</v>
      </c>
      <c r="AP24" s="3">
        <v>1277</v>
      </c>
      <c r="AQ24" s="117">
        <v>-0.14006734006734012</v>
      </c>
      <c r="AR24" s="58">
        <v>3015939</v>
      </c>
      <c r="AS24" s="4">
        <v>60515926</v>
      </c>
      <c r="AT24" s="117">
        <v>-0.20671405763765038</v>
      </c>
      <c r="AU24" s="4">
        <v>78</v>
      </c>
      <c r="AV24" s="3">
        <v>1436</v>
      </c>
      <c r="AW24" s="117">
        <v>-0.1064094586185439</v>
      </c>
      <c r="AX24" s="10">
        <v>38665.884615384617</v>
      </c>
      <c r="AY24" s="119">
        <v>-0.28448827625615891</v>
      </c>
      <c r="AZ24" s="58">
        <v>2289</v>
      </c>
      <c r="BA24" s="33">
        <v>2.9707295762341632E-2</v>
      </c>
      <c r="BB24" s="4">
        <v>3</v>
      </c>
      <c r="BC24" s="3">
        <v>43</v>
      </c>
      <c r="BD24" s="117">
        <v>-0.73619631901840488</v>
      </c>
      <c r="BE24" s="58">
        <v>124812</v>
      </c>
      <c r="BF24" s="4">
        <v>2514626</v>
      </c>
      <c r="BG24" s="117">
        <v>-0.78055162603577144</v>
      </c>
      <c r="BH24" s="4">
        <v>3</v>
      </c>
      <c r="BI24" s="3">
        <v>43</v>
      </c>
      <c r="BJ24" s="117">
        <v>-0.74251497005988032</v>
      </c>
      <c r="BK24" s="10">
        <v>41604</v>
      </c>
      <c r="BL24" s="119">
        <v>-0.37680528189705831</v>
      </c>
      <c r="BM24" s="58">
        <v>83</v>
      </c>
      <c r="BN24" s="33">
        <v>3.614457831325301E-2</v>
      </c>
      <c r="BO24" s="4">
        <v>52</v>
      </c>
      <c r="BP24" s="3">
        <v>1090</v>
      </c>
      <c r="BQ24" s="117">
        <v>-0.10214168039538718</v>
      </c>
      <c r="BR24" s="58">
        <v>2209536</v>
      </c>
      <c r="BS24" s="4">
        <v>44092449</v>
      </c>
      <c r="BT24" s="117">
        <v>-0.26576683555256264</v>
      </c>
      <c r="BU24" s="4">
        <v>57</v>
      </c>
      <c r="BV24" s="3">
        <v>1205</v>
      </c>
      <c r="BW24" s="117">
        <v>-6.6615027110766833E-2</v>
      </c>
      <c r="BX24" s="10">
        <v>38763.789473684214</v>
      </c>
      <c r="BY24" s="119">
        <v>-8.6183421923249348E-2</v>
      </c>
      <c r="BZ24" s="58">
        <v>2577</v>
      </c>
      <c r="CA24" s="33">
        <v>2.0178502134264649E-2</v>
      </c>
      <c r="CB24" s="4">
        <v>38</v>
      </c>
      <c r="CC24" s="3">
        <v>768</v>
      </c>
      <c r="CD24" s="117">
        <v>-5.1813471502590858E-3</v>
      </c>
      <c r="CE24" s="58">
        <v>3083140</v>
      </c>
      <c r="CF24" s="4">
        <v>63383415</v>
      </c>
      <c r="CG24" s="117">
        <v>-0.13107078623671087</v>
      </c>
      <c r="CH24" s="4">
        <v>38</v>
      </c>
      <c r="CI24" s="3">
        <v>794</v>
      </c>
      <c r="CJ24" s="117">
        <v>1.2610340479193294E-3</v>
      </c>
      <c r="CK24" s="10">
        <v>81135.263157894733</v>
      </c>
      <c r="CL24" s="119">
        <v>-7.6892877703508056E-2</v>
      </c>
      <c r="CM24" s="58">
        <v>1749</v>
      </c>
      <c r="CN24" s="32">
        <v>2.1726700971983991E-2</v>
      </c>
      <c r="CO24" s="4">
        <v>35</v>
      </c>
      <c r="CP24" s="3">
        <v>979</v>
      </c>
      <c r="CQ24" s="117">
        <v>-8.333333333333337E-2</v>
      </c>
      <c r="CR24" s="58">
        <v>1663395</v>
      </c>
      <c r="CS24" s="4">
        <v>42996901</v>
      </c>
      <c r="CT24" s="117">
        <v>-9.4456109252014864E-2</v>
      </c>
      <c r="CU24" s="4">
        <v>39</v>
      </c>
      <c r="CV24" s="3">
        <v>1077</v>
      </c>
      <c r="CW24" s="117">
        <v>-6.0209424083769614E-2</v>
      </c>
      <c r="CX24" s="10">
        <v>42651.153846153844</v>
      </c>
      <c r="CY24" s="119">
        <v>-0.23326754889870038</v>
      </c>
      <c r="CZ24" s="58">
        <v>1514</v>
      </c>
      <c r="DA24" s="32">
        <v>2.3117569352708058E-2</v>
      </c>
      <c r="DB24" s="4">
        <v>34</v>
      </c>
      <c r="DC24" s="3">
        <v>792</v>
      </c>
      <c r="DD24" s="117">
        <v>8.1034482758620694</v>
      </c>
      <c r="DE24" s="58">
        <v>1437802</v>
      </c>
      <c r="DF24" s="4">
        <v>33010206</v>
      </c>
      <c r="DG24" s="117">
        <v>11.931917269153397</v>
      </c>
      <c r="DH24" s="4">
        <v>37</v>
      </c>
      <c r="DI24" s="3">
        <v>927</v>
      </c>
      <c r="DJ24" s="117">
        <v>8.3636363636363633</v>
      </c>
      <c r="DK24" s="10">
        <v>38859.513513513513</v>
      </c>
      <c r="DL24" s="119">
        <v>1.1430441550035026</v>
      </c>
      <c r="DM24" s="58">
        <v>1913</v>
      </c>
      <c r="DN24" s="32">
        <v>1.7773131207527444E-2</v>
      </c>
      <c r="DO24" s="4">
        <v>27</v>
      </c>
      <c r="DP24" s="3">
        <v>694</v>
      </c>
      <c r="DQ24" s="117">
        <v>1.1823899371069184</v>
      </c>
      <c r="DR24" s="58">
        <v>905195</v>
      </c>
      <c r="DS24" s="4">
        <v>25380097</v>
      </c>
      <c r="DT24" s="117">
        <v>0.87532276782395857</v>
      </c>
      <c r="DU24" s="4">
        <v>35</v>
      </c>
      <c r="DV24" s="3">
        <v>933</v>
      </c>
      <c r="DW24" s="117">
        <v>1.4360313315926891</v>
      </c>
      <c r="DX24" s="10">
        <v>25862.714285714286</v>
      </c>
      <c r="DY24" s="119">
        <v>0.27492814669078647</v>
      </c>
      <c r="DZ24" s="58">
        <v>2846</v>
      </c>
      <c r="EA24" s="33">
        <v>9.4869992972593121E-3</v>
      </c>
      <c r="EB24" s="3">
        <v>0</v>
      </c>
      <c r="EC24" s="3">
        <v>20</v>
      </c>
      <c r="ED24" s="117">
        <v>-0.45945945945945943</v>
      </c>
      <c r="EE24" s="58">
        <v>0</v>
      </c>
      <c r="EF24" s="4">
        <v>638252</v>
      </c>
      <c r="EG24" s="117">
        <v>-0.53349915105516943</v>
      </c>
      <c r="EH24" s="3">
        <v>0</v>
      </c>
      <c r="EI24" s="3">
        <v>53</v>
      </c>
      <c r="EJ24" s="117">
        <v>0.17777777777777781</v>
      </c>
      <c r="EK24" s="58">
        <v>0</v>
      </c>
      <c r="EL24" s="119">
        <v>-1</v>
      </c>
      <c r="EM24" s="58">
        <v>20</v>
      </c>
      <c r="EN24" s="32">
        <v>0</v>
      </c>
      <c r="EO24" s="4">
        <v>0</v>
      </c>
      <c r="EP24" s="4">
        <f t="shared" si="0"/>
        <v>0</v>
      </c>
      <c r="EQ24" s="14"/>
      <c r="ER24" s="63">
        <v>0</v>
      </c>
      <c r="ES24" s="4">
        <f t="shared" si="1"/>
        <v>0</v>
      </c>
      <c r="ET24" s="14">
        <v>0</v>
      </c>
      <c r="EU24" s="4">
        <v>0</v>
      </c>
      <c r="EV24" s="4">
        <f t="shared" si="2"/>
        <v>0</v>
      </c>
      <c r="EW24" s="14">
        <v>0</v>
      </c>
      <c r="EX24" s="58">
        <v>0</v>
      </c>
      <c r="EY24" s="14">
        <v>0</v>
      </c>
      <c r="EZ24" s="63">
        <v>0</v>
      </c>
      <c r="FA24" s="66">
        <v>0</v>
      </c>
      <c r="FB24" s="4">
        <v>0</v>
      </c>
      <c r="FC24" s="4">
        <f t="shared" si="3"/>
        <v>0</v>
      </c>
      <c r="FD24" s="14">
        <v>0</v>
      </c>
      <c r="FE24" s="63">
        <v>0</v>
      </c>
      <c r="FF24" s="4">
        <f t="shared" si="4"/>
        <v>0</v>
      </c>
      <c r="FG24" s="14">
        <v>0</v>
      </c>
      <c r="FH24" s="4">
        <v>0</v>
      </c>
      <c r="FI24" s="4">
        <f t="shared" si="5"/>
        <v>0</v>
      </c>
      <c r="FJ24" s="14">
        <v>0</v>
      </c>
      <c r="FK24" s="58">
        <v>0</v>
      </c>
      <c r="FL24" s="14">
        <v>0</v>
      </c>
      <c r="FM24" s="63">
        <v>0</v>
      </c>
      <c r="FN24" s="66">
        <v>0</v>
      </c>
      <c r="FP24" s="164">
        <v>19</v>
      </c>
      <c r="FQ24" s="9">
        <v>45492</v>
      </c>
      <c r="FR24" s="4">
        <v>570</v>
      </c>
      <c r="FS24" s="4">
        <v>13284</v>
      </c>
      <c r="FT24" s="117">
        <v>7.912266450040617E-2</v>
      </c>
      <c r="FU24" s="4">
        <v>25367714</v>
      </c>
      <c r="FV24" s="4">
        <v>580691177</v>
      </c>
      <c r="FW24" s="117">
        <v>-7.5788694035507143E-2</v>
      </c>
      <c r="FX24" s="4">
        <v>616</v>
      </c>
      <c r="FY24" s="4">
        <v>14742</v>
      </c>
      <c r="FZ24" s="117">
        <v>0.10950553172273647</v>
      </c>
      <c r="GA24" s="4">
        <v>41181.353896103894</v>
      </c>
      <c r="GB24" s="117">
        <v>-0.1478961172903267</v>
      </c>
    </row>
    <row r="25" spans="1:184" x14ac:dyDescent="0.3">
      <c r="A25" s="9">
        <v>45493</v>
      </c>
      <c r="B25" s="71">
        <v>164</v>
      </c>
      <c r="C25" s="4">
        <v>5096</v>
      </c>
      <c r="D25" s="117">
        <v>0.13928012519561817</v>
      </c>
      <c r="E25" s="4">
        <v>6412484</v>
      </c>
      <c r="F25" s="4">
        <v>207347978</v>
      </c>
      <c r="G25" s="117">
        <v>-5.7532384180327467E-2</v>
      </c>
      <c r="H25" s="4">
        <v>172</v>
      </c>
      <c r="I25" s="4">
        <v>5461</v>
      </c>
      <c r="J25" s="117">
        <v>0.12947259565667002</v>
      </c>
      <c r="K25" s="4">
        <v>37281.883720930229</v>
      </c>
      <c r="L25" s="117">
        <v>-0.12413957445249202</v>
      </c>
      <c r="M25" s="4">
        <v>9830</v>
      </c>
      <c r="N25" s="32">
        <v>1.6683621566632757E-2</v>
      </c>
      <c r="O25" s="4">
        <v>30</v>
      </c>
      <c r="P25" s="3">
        <v>1252</v>
      </c>
      <c r="Q25" s="117">
        <v>-0.16254180602006685</v>
      </c>
      <c r="R25" s="58">
        <v>1596375</v>
      </c>
      <c r="S25" s="4">
        <v>58053610</v>
      </c>
      <c r="T25" s="117">
        <v>-0.15268884807323213</v>
      </c>
      <c r="U25" s="4">
        <v>32</v>
      </c>
      <c r="V25" s="3">
        <v>1364</v>
      </c>
      <c r="W25" s="117">
        <v>-0.16829268292682931</v>
      </c>
      <c r="X25" s="10">
        <v>49886.71875</v>
      </c>
      <c r="Y25" s="119">
        <v>0.12665111201758017</v>
      </c>
      <c r="Z25" s="58">
        <v>1883</v>
      </c>
      <c r="AA25" s="32">
        <v>1.5932023366967606E-2</v>
      </c>
      <c r="AB25" s="4">
        <v>47</v>
      </c>
      <c r="AC25" s="3">
        <v>1514</v>
      </c>
      <c r="AD25" s="117">
        <v>-5.9042883778744559E-2</v>
      </c>
      <c r="AE25" s="58">
        <v>1288600</v>
      </c>
      <c r="AF25" s="58">
        <v>52055176</v>
      </c>
      <c r="AG25" s="117">
        <v>-0.29587261141603127</v>
      </c>
      <c r="AH25" s="4">
        <v>53</v>
      </c>
      <c r="AI25" s="3">
        <v>1706</v>
      </c>
      <c r="AJ25" s="117">
        <v>-1.3302486986697559E-2</v>
      </c>
      <c r="AK25" s="10">
        <v>24313.207547169812</v>
      </c>
      <c r="AL25" s="119">
        <v>-0.53377870263051785</v>
      </c>
      <c r="AM25" s="58">
        <v>2283</v>
      </c>
      <c r="AN25" s="33">
        <v>2.058694699956198E-2</v>
      </c>
      <c r="AO25" s="4">
        <v>39</v>
      </c>
      <c r="AP25" s="3">
        <v>1316</v>
      </c>
      <c r="AQ25" s="117">
        <v>-0.16391359593392629</v>
      </c>
      <c r="AR25" s="58">
        <v>2003380</v>
      </c>
      <c r="AS25" s="4">
        <v>62519306</v>
      </c>
      <c r="AT25" s="117">
        <v>-0.23551380089601659</v>
      </c>
      <c r="AU25" s="4">
        <v>41</v>
      </c>
      <c r="AV25" s="3">
        <v>1477</v>
      </c>
      <c r="AW25" s="117">
        <v>-0.13270698766881972</v>
      </c>
      <c r="AX25" s="10">
        <v>48862.92682926829</v>
      </c>
      <c r="AY25" s="119">
        <v>-0.14624635502362948</v>
      </c>
      <c r="AZ25" s="58">
        <v>1964</v>
      </c>
      <c r="BA25" s="33">
        <v>1.9857433808553971E-2</v>
      </c>
      <c r="BB25" s="3">
        <v>1</v>
      </c>
      <c r="BC25" s="3">
        <v>44</v>
      </c>
      <c r="BD25" s="117">
        <v>-0.74566473988439308</v>
      </c>
      <c r="BE25" s="58">
        <v>64990</v>
      </c>
      <c r="BF25" s="4">
        <v>2579616</v>
      </c>
      <c r="BG25" s="117">
        <v>-0.79336209071793329</v>
      </c>
      <c r="BH25" s="3">
        <v>1</v>
      </c>
      <c r="BI25" s="3">
        <v>44</v>
      </c>
      <c r="BJ25" s="117">
        <v>-0.75141242937853103</v>
      </c>
      <c r="BK25" s="10">
        <v>64990</v>
      </c>
      <c r="BL25" s="119">
        <v>-0.3658893550590302</v>
      </c>
      <c r="BM25" s="58">
        <v>72</v>
      </c>
      <c r="BN25" s="33">
        <v>1.3888888888888888E-2</v>
      </c>
      <c r="BO25" s="4">
        <v>40</v>
      </c>
      <c r="BP25" s="3">
        <v>1130</v>
      </c>
      <c r="BQ25" s="117">
        <v>-0.14198936977980259</v>
      </c>
      <c r="BR25" s="58">
        <v>1730481</v>
      </c>
      <c r="BS25" s="4">
        <v>45822930</v>
      </c>
      <c r="BT25" s="117">
        <v>-0.29271272735624587</v>
      </c>
      <c r="BU25" s="4">
        <v>40</v>
      </c>
      <c r="BV25" s="3">
        <v>1245</v>
      </c>
      <c r="BW25" s="117">
        <v>-0.1094420600858369</v>
      </c>
      <c r="BX25" s="10">
        <v>43262.025000000001</v>
      </c>
      <c r="BY25" s="119">
        <v>-2.2273841628626556E-2</v>
      </c>
      <c r="BZ25" s="58">
        <v>2208</v>
      </c>
      <c r="CA25" s="33">
        <v>1.8115942028985508E-2</v>
      </c>
      <c r="CB25" s="4">
        <v>29</v>
      </c>
      <c r="CC25" s="3">
        <v>797</v>
      </c>
      <c r="CD25" s="117">
        <v>-2.4479804161566698E-2</v>
      </c>
      <c r="CE25" s="58">
        <v>2412988</v>
      </c>
      <c r="CF25" s="4">
        <v>65796403</v>
      </c>
      <c r="CG25" s="117">
        <v>-0.15589151170955373</v>
      </c>
      <c r="CH25" s="4">
        <v>29</v>
      </c>
      <c r="CI25" s="3">
        <v>823</v>
      </c>
      <c r="CJ25" s="117">
        <v>-1.7899761336515496E-2</v>
      </c>
      <c r="CK25" s="10">
        <v>83206.482758620696</v>
      </c>
      <c r="CL25" s="119">
        <v>-0.25166922836641537</v>
      </c>
      <c r="CM25" s="58">
        <v>1516</v>
      </c>
      <c r="CN25" s="32">
        <v>1.912928759894459E-2</v>
      </c>
      <c r="CO25" s="4">
        <v>39</v>
      </c>
      <c r="CP25" s="3">
        <v>1018</v>
      </c>
      <c r="CQ25" s="117">
        <v>-9.9911582670203392E-2</v>
      </c>
      <c r="CR25" s="58">
        <v>1418252</v>
      </c>
      <c r="CS25" s="4">
        <v>44415153</v>
      </c>
      <c r="CT25" s="117">
        <v>-0.11678570282318579</v>
      </c>
      <c r="CU25" s="4">
        <v>45</v>
      </c>
      <c r="CV25" s="3">
        <v>1122</v>
      </c>
      <c r="CW25" s="117">
        <v>-8.1833060556464776E-2</v>
      </c>
      <c r="CX25" s="10">
        <v>31516.711111111112</v>
      </c>
      <c r="CY25" s="119">
        <v>-0.1464455713022651</v>
      </c>
      <c r="CZ25" s="58">
        <v>1422</v>
      </c>
      <c r="DA25" s="32">
        <v>2.7426160337552744E-2</v>
      </c>
      <c r="DB25" s="4">
        <v>36</v>
      </c>
      <c r="DC25" s="3">
        <v>828</v>
      </c>
      <c r="DD25" s="117">
        <v>8.3033707865168545</v>
      </c>
      <c r="DE25" s="58">
        <v>1357301</v>
      </c>
      <c r="DF25" s="4">
        <v>34367507</v>
      </c>
      <c r="DG25" s="117">
        <v>11.941546809660359</v>
      </c>
      <c r="DH25" s="4">
        <v>41</v>
      </c>
      <c r="DI25" s="3">
        <v>968</v>
      </c>
      <c r="DJ25" s="117">
        <v>8.5841584158415838</v>
      </c>
      <c r="DK25" s="10">
        <v>33104.902439024387</v>
      </c>
      <c r="DL25" s="119">
        <v>-0.35706151798360097</v>
      </c>
      <c r="DM25" s="58">
        <v>1723</v>
      </c>
      <c r="DN25" s="32">
        <v>2.0893789901334881E-2</v>
      </c>
      <c r="DO25" s="4">
        <v>23</v>
      </c>
      <c r="DP25" s="3">
        <v>717</v>
      </c>
      <c r="DQ25" s="117">
        <v>1.1275964391691393</v>
      </c>
      <c r="DR25" s="58">
        <v>790118</v>
      </c>
      <c r="DS25" s="4">
        <v>26170215</v>
      </c>
      <c r="DT25" s="117">
        <v>0.80456637736379366</v>
      </c>
      <c r="DU25" s="4">
        <v>44</v>
      </c>
      <c r="DV25" s="3">
        <v>977</v>
      </c>
      <c r="DW25" s="117">
        <v>1.4183168316831685</v>
      </c>
      <c r="DX25" s="10">
        <v>17957.227272727272</v>
      </c>
      <c r="DY25" s="119">
        <v>-0.61063156406709718</v>
      </c>
      <c r="DZ25" s="58">
        <v>2287</v>
      </c>
      <c r="EA25" s="33">
        <v>1.0056843025797988E-2</v>
      </c>
      <c r="EB25" s="3">
        <v>1</v>
      </c>
      <c r="EC25" s="3">
        <v>21</v>
      </c>
      <c r="ED25" s="117">
        <v>-0.46153846153846156</v>
      </c>
      <c r="EE25" s="58">
        <v>29078</v>
      </c>
      <c r="EF25" s="4">
        <v>667330</v>
      </c>
      <c r="EG25" s="117">
        <v>-0.52697328968801349</v>
      </c>
      <c r="EH25" s="3">
        <v>1</v>
      </c>
      <c r="EI25" s="3">
        <v>54</v>
      </c>
      <c r="EJ25" s="117">
        <v>8.0000000000000071E-2</v>
      </c>
      <c r="EK25" s="10">
        <v>29078</v>
      </c>
      <c r="EL25" s="119">
        <v>2.4131511608798744</v>
      </c>
      <c r="EM25" s="58">
        <v>16</v>
      </c>
      <c r="EN25" s="32">
        <v>6.25E-2</v>
      </c>
      <c r="EO25" s="4">
        <v>0</v>
      </c>
      <c r="EP25" s="4">
        <f t="shared" si="0"/>
        <v>0</v>
      </c>
      <c r="EQ25" s="14"/>
      <c r="ER25" s="63">
        <v>0</v>
      </c>
      <c r="ES25" s="4">
        <f t="shared" si="1"/>
        <v>0</v>
      </c>
      <c r="ET25" s="14">
        <v>0</v>
      </c>
      <c r="EU25" s="4">
        <v>0</v>
      </c>
      <c r="EV25" s="4">
        <f t="shared" si="2"/>
        <v>0</v>
      </c>
      <c r="EW25" s="14">
        <v>0</v>
      </c>
      <c r="EX25" s="58">
        <v>0</v>
      </c>
      <c r="EY25" s="14">
        <v>0</v>
      </c>
      <c r="EZ25" s="63">
        <v>0</v>
      </c>
      <c r="FA25" s="66">
        <v>0</v>
      </c>
      <c r="FB25" s="4">
        <v>0</v>
      </c>
      <c r="FC25" s="4">
        <f t="shared" si="3"/>
        <v>0</v>
      </c>
      <c r="FD25" s="14">
        <v>0</v>
      </c>
      <c r="FE25" s="63">
        <v>0</v>
      </c>
      <c r="FF25" s="4">
        <f t="shared" si="4"/>
        <v>0</v>
      </c>
      <c r="FG25" s="14">
        <v>0</v>
      </c>
      <c r="FH25" s="4">
        <v>0</v>
      </c>
      <c r="FI25" s="4">
        <f t="shared" si="5"/>
        <v>0</v>
      </c>
      <c r="FJ25" s="14">
        <v>0</v>
      </c>
      <c r="FK25" s="58">
        <v>0</v>
      </c>
      <c r="FL25" s="14">
        <v>0</v>
      </c>
      <c r="FM25" s="63">
        <v>0</v>
      </c>
      <c r="FN25" s="66">
        <v>0</v>
      </c>
      <c r="FP25" s="164">
        <v>20</v>
      </c>
      <c r="FQ25" s="9">
        <v>45493</v>
      </c>
      <c r="FR25" s="4">
        <v>449</v>
      </c>
      <c r="FS25" s="4">
        <v>13733</v>
      </c>
      <c r="FT25" s="117">
        <v>5.2014708135437404E-2</v>
      </c>
      <c r="FU25" s="4">
        <v>19104047</v>
      </c>
      <c r="FV25" s="4">
        <v>599795224</v>
      </c>
      <c r="FW25" s="117">
        <v>-0.1025110549058631</v>
      </c>
      <c r="FX25" s="4">
        <v>499</v>
      </c>
      <c r="FY25" s="4">
        <v>15241</v>
      </c>
      <c r="FZ25" s="117">
        <v>8.1152018159892148E-2</v>
      </c>
      <c r="GA25" s="4">
        <v>38284.66332665331</v>
      </c>
      <c r="GB25" s="117">
        <v>-0.2246149371041104</v>
      </c>
    </row>
    <row r="26" spans="1:184" x14ac:dyDescent="0.3">
      <c r="A26" s="9">
        <v>45494</v>
      </c>
      <c r="B26" s="71">
        <v>171</v>
      </c>
      <c r="C26" s="4">
        <v>5267</v>
      </c>
      <c r="D26" s="117">
        <v>0.13512931034482767</v>
      </c>
      <c r="E26" s="4">
        <v>6197850</v>
      </c>
      <c r="F26" s="4">
        <v>213545828</v>
      </c>
      <c r="G26" s="117">
        <v>-6.5325986612667974E-2</v>
      </c>
      <c r="H26" s="4">
        <v>176</v>
      </c>
      <c r="I26" s="4">
        <v>5637</v>
      </c>
      <c r="J26" s="117">
        <v>0.12447636146020358</v>
      </c>
      <c r="K26" s="4">
        <v>35215.056818181816</v>
      </c>
      <c r="L26" s="117">
        <v>-0.25955009949364338</v>
      </c>
      <c r="M26" s="4">
        <v>9336</v>
      </c>
      <c r="N26" s="32">
        <v>1.8316195372750643E-2</v>
      </c>
      <c r="O26" s="4">
        <v>34</v>
      </c>
      <c r="P26" s="3">
        <v>1286</v>
      </c>
      <c r="Q26" s="117">
        <v>-0.17616912235746318</v>
      </c>
      <c r="R26" s="58">
        <v>1454068</v>
      </c>
      <c r="S26" s="4">
        <v>59507678</v>
      </c>
      <c r="T26" s="117">
        <v>-0.17149191100348171</v>
      </c>
      <c r="U26" s="4">
        <v>36</v>
      </c>
      <c r="V26" s="3">
        <v>1400</v>
      </c>
      <c r="W26" s="117">
        <v>-0.18128654970760238</v>
      </c>
      <c r="X26" s="10">
        <v>40390.777777777781</v>
      </c>
      <c r="Y26" s="119">
        <v>-0.14581436723732788</v>
      </c>
      <c r="Z26" s="58">
        <v>2031</v>
      </c>
      <c r="AA26" s="32">
        <v>1.674052191038897E-2</v>
      </c>
      <c r="AB26" s="4">
        <v>62</v>
      </c>
      <c r="AC26" s="3">
        <v>1576</v>
      </c>
      <c r="AD26" s="117">
        <v>-5.7416267942583699E-2</v>
      </c>
      <c r="AE26" s="58">
        <v>1601683</v>
      </c>
      <c r="AF26" s="58">
        <v>53656859</v>
      </c>
      <c r="AG26" s="117">
        <v>-0.30741101717744457</v>
      </c>
      <c r="AH26" s="4">
        <v>68</v>
      </c>
      <c r="AI26" s="3">
        <v>1774</v>
      </c>
      <c r="AJ26" s="117">
        <v>-1.4444444444444482E-2</v>
      </c>
      <c r="AK26" s="10">
        <v>23554.161764705881</v>
      </c>
      <c r="AL26" s="119">
        <v>-0.52815117337028039</v>
      </c>
      <c r="AM26" s="58">
        <v>2405</v>
      </c>
      <c r="AN26" s="33">
        <v>2.5779625779625781E-2</v>
      </c>
      <c r="AO26" s="4">
        <v>45</v>
      </c>
      <c r="AP26" s="3">
        <v>1361</v>
      </c>
      <c r="AQ26" s="117">
        <v>-0.16910866910866906</v>
      </c>
      <c r="AR26" s="58">
        <v>1508430</v>
      </c>
      <c r="AS26" s="4">
        <v>64027736</v>
      </c>
      <c r="AT26" s="117">
        <v>-0.25598287382366647</v>
      </c>
      <c r="AU26" s="4">
        <v>62</v>
      </c>
      <c r="AV26" s="3">
        <v>1539</v>
      </c>
      <c r="AW26" s="117">
        <v>-0.13099943534726144</v>
      </c>
      <c r="AX26" s="10">
        <v>24329.516129032258</v>
      </c>
      <c r="AY26" s="119">
        <v>-0.61321183206344343</v>
      </c>
      <c r="AZ26" s="58">
        <v>1895</v>
      </c>
      <c r="BA26" s="33">
        <v>2.3746701846965697E-2</v>
      </c>
      <c r="BB26" s="3">
        <v>0</v>
      </c>
      <c r="BC26" s="3">
        <v>44</v>
      </c>
      <c r="BD26" s="117">
        <v>-0.75824175824175821</v>
      </c>
      <c r="BE26" s="58">
        <v>0</v>
      </c>
      <c r="BF26" s="4">
        <v>2579616</v>
      </c>
      <c r="BG26" s="117">
        <v>-0.80313774930057713</v>
      </c>
      <c r="BH26" s="3">
        <v>0</v>
      </c>
      <c r="BI26" s="3">
        <v>44</v>
      </c>
      <c r="BJ26" s="117">
        <v>-0.76344086021505375</v>
      </c>
      <c r="BK26" s="58">
        <v>0</v>
      </c>
      <c r="BL26" s="119">
        <v>-1</v>
      </c>
      <c r="BM26" s="58">
        <v>79</v>
      </c>
      <c r="BN26" s="33">
        <v>0</v>
      </c>
      <c r="BO26" s="4">
        <v>43</v>
      </c>
      <c r="BP26" s="3">
        <v>1173</v>
      </c>
      <c r="BQ26" s="117">
        <v>-0.15123010130246017</v>
      </c>
      <c r="BR26" s="58">
        <v>1627471</v>
      </c>
      <c r="BS26" s="4">
        <v>47450401</v>
      </c>
      <c r="BT26" s="117">
        <v>-0.29921277669784763</v>
      </c>
      <c r="BU26" s="4">
        <v>43</v>
      </c>
      <c r="BV26" s="3">
        <v>1288</v>
      </c>
      <c r="BW26" s="117">
        <v>-0.12321307011572502</v>
      </c>
      <c r="BX26" s="10">
        <v>37848.162790697672</v>
      </c>
      <c r="BY26" s="119">
        <v>-8.0748135942535937E-2</v>
      </c>
      <c r="BZ26" s="58">
        <v>2263</v>
      </c>
      <c r="CA26" s="33">
        <v>1.9001325673884226E-2</v>
      </c>
      <c r="CB26" s="4">
        <v>24</v>
      </c>
      <c r="CC26" s="3">
        <v>821</v>
      </c>
      <c r="CD26" s="117">
        <v>-3.4117647058823475E-2</v>
      </c>
      <c r="CE26" s="58">
        <v>1971393</v>
      </c>
      <c r="CF26" s="4">
        <v>67767796</v>
      </c>
      <c r="CG26" s="117">
        <v>-0.16951981488206636</v>
      </c>
      <c r="CH26" s="4">
        <v>24</v>
      </c>
      <c r="CI26" s="3">
        <v>847</v>
      </c>
      <c r="CJ26" s="117">
        <v>-3.3105022831050213E-2</v>
      </c>
      <c r="CK26" s="10">
        <v>82141.375</v>
      </c>
      <c r="CL26" s="119">
        <v>-0.14551638491141639</v>
      </c>
      <c r="CM26" s="58">
        <v>1406</v>
      </c>
      <c r="CN26" s="32">
        <v>1.7069701280227598E-2</v>
      </c>
      <c r="CO26" s="4">
        <v>30</v>
      </c>
      <c r="CP26" s="3">
        <v>1048</v>
      </c>
      <c r="CQ26" s="117">
        <v>-0.11710193765796129</v>
      </c>
      <c r="CR26" s="58">
        <v>1123953</v>
      </c>
      <c r="CS26" s="4">
        <v>45539106</v>
      </c>
      <c r="CT26" s="117">
        <v>-0.1380491538160471</v>
      </c>
      <c r="CU26" s="4">
        <v>30</v>
      </c>
      <c r="CV26" s="3">
        <v>1152</v>
      </c>
      <c r="CW26" s="117">
        <v>-0.10070257611241218</v>
      </c>
      <c r="CX26" s="10">
        <v>37465.1</v>
      </c>
      <c r="CY26" s="119">
        <v>-0.13129356420857374</v>
      </c>
      <c r="CZ26" s="58">
        <v>1468</v>
      </c>
      <c r="DA26" s="32">
        <v>2.0435967302452316E-2</v>
      </c>
      <c r="DB26" s="4">
        <v>25</v>
      </c>
      <c r="DC26" s="3">
        <v>853</v>
      </c>
      <c r="DD26" s="117">
        <v>7.9789473684210535</v>
      </c>
      <c r="DE26" s="58">
        <v>764529</v>
      </c>
      <c r="DF26" s="4">
        <v>35132036</v>
      </c>
      <c r="DG26" s="117">
        <v>11.585667857930984</v>
      </c>
      <c r="DH26" s="4">
        <v>32</v>
      </c>
      <c r="DI26" s="3">
        <v>1000</v>
      </c>
      <c r="DJ26" s="117">
        <v>8.2592592592592595</v>
      </c>
      <c r="DK26" s="10">
        <v>23891.53125</v>
      </c>
      <c r="DL26" s="119">
        <v>0.23118678084763356</v>
      </c>
      <c r="DM26" s="58">
        <v>1629</v>
      </c>
      <c r="DN26" s="32">
        <v>1.5346838551258441E-2</v>
      </c>
      <c r="DO26" s="4">
        <v>36</v>
      </c>
      <c r="DP26" s="3">
        <v>753</v>
      </c>
      <c r="DQ26" s="117">
        <v>1.1211267605633801</v>
      </c>
      <c r="DR26" s="58">
        <v>1515659</v>
      </c>
      <c r="DS26" s="4">
        <v>27685874</v>
      </c>
      <c r="DT26" s="117">
        <v>0.85338944002360706</v>
      </c>
      <c r="DU26" s="4">
        <v>43</v>
      </c>
      <c r="DV26" s="3">
        <v>1020</v>
      </c>
      <c r="DW26" s="117">
        <v>1.3448275862068964</v>
      </c>
      <c r="DX26" s="10">
        <v>35247.883720930229</v>
      </c>
      <c r="DY26" s="119">
        <v>1.5075889564196916</v>
      </c>
      <c r="DZ26" s="58">
        <v>2397</v>
      </c>
      <c r="EA26" s="33">
        <v>1.5018773466833541E-2</v>
      </c>
      <c r="EB26" s="3">
        <v>0</v>
      </c>
      <c r="EC26" s="3">
        <v>21</v>
      </c>
      <c r="ED26" s="117">
        <v>-0.48780487804878048</v>
      </c>
      <c r="EE26" s="58">
        <v>0</v>
      </c>
      <c r="EF26" s="4">
        <v>667330</v>
      </c>
      <c r="EG26" s="117">
        <v>-0.54063918014009427</v>
      </c>
      <c r="EH26" s="3">
        <v>0</v>
      </c>
      <c r="EI26" s="3">
        <v>54</v>
      </c>
      <c r="EJ26" s="117">
        <v>3.8461538461538547E-2</v>
      </c>
      <c r="EK26" s="58">
        <v>0</v>
      </c>
      <c r="EL26" s="119">
        <v>-1</v>
      </c>
      <c r="EM26" s="58">
        <v>19</v>
      </c>
      <c r="EN26" s="32">
        <v>0</v>
      </c>
      <c r="EO26" s="4">
        <v>0</v>
      </c>
      <c r="EP26" s="4">
        <f t="shared" si="0"/>
        <v>0</v>
      </c>
      <c r="EQ26" s="14"/>
      <c r="ER26" s="63">
        <v>0</v>
      </c>
      <c r="ES26" s="4">
        <f t="shared" si="1"/>
        <v>0</v>
      </c>
      <c r="ET26" s="14">
        <v>0</v>
      </c>
      <c r="EU26" s="4">
        <v>0</v>
      </c>
      <c r="EV26" s="4">
        <f t="shared" si="2"/>
        <v>0</v>
      </c>
      <c r="EW26" s="14">
        <v>0</v>
      </c>
      <c r="EX26" s="58">
        <v>0</v>
      </c>
      <c r="EY26" s="14">
        <v>0</v>
      </c>
      <c r="EZ26" s="63">
        <v>0</v>
      </c>
      <c r="FA26" s="66">
        <v>0</v>
      </c>
      <c r="FB26" s="4">
        <v>0</v>
      </c>
      <c r="FC26" s="4">
        <f t="shared" si="3"/>
        <v>0</v>
      </c>
      <c r="FD26" s="14">
        <v>0</v>
      </c>
      <c r="FE26" s="63">
        <v>0</v>
      </c>
      <c r="FF26" s="4">
        <f t="shared" si="4"/>
        <v>0</v>
      </c>
      <c r="FG26" s="14">
        <v>0</v>
      </c>
      <c r="FH26" s="4">
        <v>0</v>
      </c>
      <c r="FI26" s="4">
        <f t="shared" si="5"/>
        <v>0</v>
      </c>
      <c r="FJ26" s="14">
        <v>0</v>
      </c>
      <c r="FK26" s="58">
        <v>0</v>
      </c>
      <c r="FL26" s="14">
        <v>0</v>
      </c>
      <c r="FM26" s="63">
        <v>0</v>
      </c>
      <c r="FN26" s="66">
        <v>0</v>
      </c>
      <c r="FP26" s="164">
        <v>21</v>
      </c>
      <c r="FQ26" s="9">
        <v>45494</v>
      </c>
      <c r="FR26" s="4">
        <v>470</v>
      </c>
      <c r="FS26" s="4">
        <v>14203</v>
      </c>
      <c r="FT26" s="117">
        <v>4.4107917371168037E-2</v>
      </c>
      <c r="FU26" s="4">
        <v>17765036</v>
      </c>
      <c r="FV26" s="4">
        <v>617560260</v>
      </c>
      <c r="FW26" s="117">
        <v>-0.11556625605300197</v>
      </c>
      <c r="FX26" s="4">
        <v>514</v>
      </c>
      <c r="FY26" s="4">
        <v>15755</v>
      </c>
      <c r="FZ26" s="117">
        <v>7.1695803006598169E-2</v>
      </c>
      <c r="GA26" s="4">
        <v>34562.326848249024</v>
      </c>
      <c r="GB26" s="117">
        <v>-0.30301201295217683</v>
      </c>
    </row>
    <row r="27" spans="1:184" x14ac:dyDescent="0.3">
      <c r="A27" s="9">
        <v>45495</v>
      </c>
      <c r="B27" s="71">
        <v>326</v>
      </c>
      <c r="C27" s="4">
        <v>5593</v>
      </c>
      <c r="D27" s="117">
        <v>0.17524690060937176</v>
      </c>
      <c r="E27" s="4">
        <v>14464569</v>
      </c>
      <c r="F27" s="4">
        <v>228010397</v>
      </c>
      <c r="G27" s="117">
        <v>-2.4399260910025311E-2</v>
      </c>
      <c r="H27" s="4">
        <v>351</v>
      </c>
      <c r="I27" s="4">
        <v>5988</v>
      </c>
      <c r="J27" s="117">
        <v>0.16543402101985216</v>
      </c>
      <c r="K27" s="4">
        <v>41209.598290598289</v>
      </c>
      <c r="L27" s="117">
        <v>-1.7303114590530022E-2</v>
      </c>
      <c r="M27" s="4">
        <v>14155</v>
      </c>
      <c r="N27" s="32">
        <v>2.3030731190392086E-2</v>
      </c>
      <c r="O27" s="4">
        <v>82</v>
      </c>
      <c r="P27" s="3">
        <v>1368</v>
      </c>
      <c r="Q27" s="117">
        <v>-0.15398886827458258</v>
      </c>
      <c r="R27" s="58">
        <v>3769003</v>
      </c>
      <c r="S27" s="4">
        <v>63276681</v>
      </c>
      <c r="T27" s="117">
        <v>-0.15414826884984145</v>
      </c>
      <c r="U27" s="4">
        <v>85</v>
      </c>
      <c r="V27" s="3">
        <v>1485</v>
      </c>
      <c r="W27" s="117">
        <v>-0.16054267947993217</v>
      </c>
      <c r="X27" s="10">
        <v>44341.211764705884</v>
      </c>
      <c r="Y27" s="119">
        <v>-0.12302758364755018</v>
      </c>
      <c r="Z27" s="58">
        <v>2787</v>
      </c>
      <c r="AA27" s="32">
        <v>2.942231790455687E-2</v>
      </c>
      <c r="AB27" s="4">
        <v>104</v>
      </c>
      <c r="AC27" s="3">
        <v>1680</v>
      </c>
      <c r="AD27" s="117">
        <v>-3.1700288184438041E-2</v>
      </c>
      <c r="AE27" s="58">
        <v>3551526</v>
      </c>
      <c r="AF27" s="58">
        <v>57208385</v>
      </c>
      <c r="AG27" s="117">
        <v>-0.28292437685735472</v>
      </c>
      <c r="AH27" s="4">
        <v>135</v>
      </c>
      <c r="AI27" s="3">
        <v>1909</v>
      </c>
      <c r="AJ27" s="117">
        <v>1.6506922257720991E-2</v>
      </c>
      <c r="AK27" s="10">
        <v>26307.599999999999</v>
      </c>
      <c r="AL27" s="119">
        <v>-0.11063419978901334</v>
      </c>
      <c r="AM27" s="58">
        <v>3274</v>
      </c>
      <c r="AN27" s="33">
        <v>3.176542455711668E-2</v>
      </c>
      <c r="AO27" s="4">
        <v>103</v>
      </c>
      <c r="AP27" s="3">
        <v>1464</v>
      </c>
      <c r="AQ27" s="117">
        <v>-0.13270142180094791</v>
      </c>
      <c r="AR27" s="58">
        <v>5751281</v>
      </c>
      <c r="AS27" s="4">
        <v>69779017</v>
      </c>
      <c r="AT27" s="117">
        <v>-0.21378662046307895</v>
      </c>
      <c r="AU27" s="4">
        <v>113</v>
      </c>
      <c r="AV27" s="3">
        <v>1652</v>
      </c>
      <c r="AW27" s="117">
        <v>-9.3801426220515682E-2</v>
      </c>
      <c r="AX27" s="10">
        <v>50896.292035398234</v>
      </c>
      <c r="AY27" s="119">
        <v>-1.8494433351106565E-2</v>
      </c>
      <c r="AZ27" s="58">
        <v>2743</v>
      </c>
      <c r="BA27" s="33">
        <v>3.7550127597520966E-2</v>
      </c>
      <c r="BB27" s="4">
        <v>4</v>
      </c>
      <c r="BC27" s="3">
        <v>48</v>
      </c>
      <c r="BD27" s="117">
        <v>-0.74054054054054053</v>
      </c>
      <c r="BE27" s="58">
        <v>247960</v>
      </c>
      <c r="BF27" s="4">
        <v>2827576</v>
      </c>
      <c r="BG27" s="117">
        <v>-0.78699398777969709</v>
      </c>
      <c r="BH27" s="4">
        <v>4</v>
      </c>
      <c r="BI27" s="3">
        <v>48</v>
      </c>
      <c r="BJ27" s="117">
        <v>-0.74603174603174605</v>
      </c>
      <c r="BK27" s="10">
        <v>61990</v>
      </c>
      <c r="BL27" s="119">
        <v>8.7734690296543238E-2</v>
      </c>
      <c r="BM27" s="58">
        <v>130</v>
      </c>
      <c r="BN27" s="33">
        <v>3.0769230769230771E-2</v>
      </c>
      <c r="BO27" s="4">
        <v>76</v>
      </c>
      <c r="BP27" s="3">
        <v>1249</v>
      </c>
      <c r="BQ27" s="117">
        <v>-0.12473721093202528</v>
      </c>
      <c r="BR27" s="58">
        <v>3046881</v>
      </c>
      <c r="BS27" s="4">
        <v>50497282</v>
      </c>
      <c r="BT27" s="117">
        <v>-0.2721464811836567</v>
      </c>
      <c r="BU27" s="4">
        <v>84</v>
      </c>
      <c r="BV27" s="3">
        <v>1372</v>
      </c>
      <c r="BW27" s="117">
        <v>-9.4389438943894399E-2</v>
      </c>
      <c r="BX27" s="10">
        <v>36272.392857142855</v>
      </c>
      <c r="BY27" s="119">
        <v>1.8706873356544307E-4</v>
      </c>
      <c r="BZ27" s="58">
        <v>3314</v>
      </c>
      <c r="CA27" s="33">
        <v>2.2933011466505733E-2</v>
      </c>
      <c r="CB27" s="4">
        <v>51</v>
      </c>
      <c r="CC27" s="3">
        <v>872</v>
      </c>
      <c r="CD27" s="117">
        <v>-5.7012542759407037E-3</v>
      </c>
      <c r="CE27" s="58">
        <v>4750475</v>
      </c>
      <c r="CF27" s="4">
        <v>72518271</v>
      </c>
      <c r="CG27" s="117">
        <v>-0.13226079870166274</v>
      </c>
      <c r="CH27" s="4">
        <v>51</v>
      </c>
      <c r="CI27" s="3">
        <v>898</v>
      </c>
      <c r="CJ27" s="117">
        <v>-7.7348066298342788E-3</v>
      </c>
      <c r="CK27" s="10">
        <v>93146.568627450979</v>
      </c>
      <c r="CL27" s="119">
        <v>0.37065948952670613</v>
      </c>
      <c r="CM27" s="58">
        <v>2002</v>
      </c>
      <c r="CN27" s="32">
        <v>2.5474525474525476E-2</v>
      </c>
      <c r="CO27" s="4">
        <v>65</v>
      </c>
      <c r="CP27" s="3">
        <v>1113</v>
      </c>
      <c r="CQ27" s="117">
        <v>-9.8055105348460292E-2</v>
      </c>
      <c r="CR27" s="58">
        <v>2764337</v>
      </c>
      <c r="CS27" s="4">
        <v>48303443</v>
      </c>
      <c r="CT27" s="117">
        <v>-0.12176870738404599</v>
      </c>
      <c r="CU27" s="4">
        <v>72</v>
      </c>
      <c r="CV27" s="3">
        <v>1224</v>
      </c>
      <c r="CW27" s="117">
        <v>-8.108108108108103E-2</v>
      </c>
      <c r="CX27" s="10">
        <v>38393.569444444445</v>
      </c>
      <c r="CY27" s="119">
        <v>-9.6921879852290505E-2</v>
      </c>
      <c r="CZ27" s="58">
        <v>2022</v>
      </c>
      <c r="DA27" s="32">
        <v>3.2146389713155289E-2</v>
      </c>
      <c r="DB27" s="4">
        <v>55</v>
      </c>
      <c r="DC27" s="3">
        <v>908</v>
      </c>
      <c r="DD27" s="117">
        <v>8.1717171717171713</v>
      </c>
      <c r="DE27" s="58">
        <v>2037365</v>
      </c>
      <c r="DF27" s="4">
        <v>37169401</v>
      </c>
      <c r="DG27" s="117">
        <v>11.67117647820843</v>
      </c>
      <c r="DH27" s="4">
        <v>61</v>
      </c>
      <c r="DI27" s="3">
        <v>1061</v>
      </c>
      <c r="DJ27" s="117">
        <v>8.389380530973451</v>
      </c>
      <c r="DK27" s="10">
        <v>33399.426229508194</v>
      </c>
      <c r="DL27" s="119">
        <v>0.17645037793265916</v>
      </c>
      <c r="DM27" s="58">
        <v>2121</v>
      </c>
      <c r="DN27" s="32">
        <v>2.593116454502593E-2</v>
      </c>
      <c r="DO27" s="4">
        <v>59</v>
      </c>
      <c r="DP27" s="3">
        <v>812</v>
      </c>
      <c r="DQ27" s="117">
        <v>1.1945945945945944</v>
      </c>
      <c r="DR27" s="58">
        <v>2171344</v>
      </c>
      <c r="DS27" s="4">
        <v>29857218</v>
      </c>
      <c r="DT27" s="117">
        <v>0.91687929680826552</v>
      </c>
      <c r="DU27" s="4">
        <v>93</v>
      </c>
      <c r="DV27" s="3">
        <v>1113</v>
      </c>
      <c r="DW27" s="117">
        <v>1.4301310043668121</v>
      </c>
      <c r="DX27" s="10">
        <v>23347.784946236559</v>
      </c>
      <c r="DY27" s="119">
        <v>-0.15828494571407836</v>
      </c>
      <c r="DZ27" s="58">
        <v>3395</v>
      </c>
      <c r="EA27" s="33">
        <v>1.7378497790868926E-2</v>
      </c>
      <c r="EB27" s="3">
        <v>2</v>
      </c>
      <c r="EC27" s="3">
        <v>23</v>
      </c>
      <c r="ED27" s="117">
        <v>-0.43902439024390238</v>
      </c>
      <c r="EE27" s="58">
        <v>19624</v>
      </c>
      <c r="EF27" s="4">
        <v>686954</v>
      </c>
      <c r="EG27" s="117">
        <v>-0.52713087580950702</v>
      </c>
      <c r="EH27" s="3">
        <v>2</v>
      </c>
      <c r="EI27" s="3">
        <v>56</v>
      </c>
      <c r="EJ27" s="117">
        <v>7.6923076923076872E-2</v>
      </c>
      <c r="EK27" s="10">
        <v>9812</v>
      </c>
      <c r="EL27" s="119">
        <v>0</v>
      </c>
      <c r="EM27" s="58">
        <v>32</v>
      </c>
      <c r="EN27" s="32">
        <v>6.25E-2</v>
      </c>
      <c r="EO27" s="4">
        <v>0</v>
      </c>
      <c r="EP27" s="4">
        <f t="shared" si="0"/>
        <v>0</v>
      </c>
      <c r="EQ27" s="14"/>
      <c r="ER27" s="63">
        <v>0</v>
      </c>
      <c r="ES27" s="4">
        <f t="shared" si="1"/>
        <v>0</v>
      </c>
      <c r="ET27" s="14">
        <v>0</v>
      </c>
      <c r="EU27" s="4">
        <v>0</v>
      </c>
      <c r="EV27" s="4">
        <f t="shared" si="2"/>
        <v>0</v>
      </c>
      <c r="EW27" s="14">
        <v>0</v>
      </c>
      <c r="EX27" s="58">
        <v>0</v>
      </c>
      <c r="EY27" s="14">
        <v>0</v>
      </c>
      <c r="EZ27" s="63">
        <v>0</v>
      </c>
      <c r="FA27" s="66">
        <v>0</v>
      </c>
      <c r="FB27" s="4">
        <v>0</v>
      </c>
      <c r="FC27" s="4">
        <f t="shared" si="3"/>
        <v>0</v>
      </c>
      <c r="FD27" s="14">
        <v>0</v>
      </c>
      <c r="FE27" s="63">
        <v>0</v>
      </c>
      <c r="FF27" s="4">
        <f t="shared" si="4"/>
        <v>0</v>
      </c>
      <c r="FG27" s="14">
        <v>0</v>
      </c>
      <c r="FH27" s="4">
        <v>0</v>
      </c>
      <c r="FI27" s="4">
        <f t="shared" si="5"/>
        <v>0</v>
      </c>
      <c r="FJ27" s="14">
        <v>0</v>
      </c>
      <c r="FK27" s="58">
        <v>0</v>
      </c>
      <c r="FL27" s="14">
        <v>0</v>
      </c>
      <c r="FM27" s="63">
        <v>0</v>
      </c>
      <c r="FN27" s="66">
        <v>0</v>
      </c>
      <c r="FP27" s="164">
        <v>22</v>
      </c>
      <c r="FQ27" s="9">
        <v>45495</v>
      </c>
      <c r="FR27" s="4">
        <v>927</v>
      </c>
      <c r="FS27" s="4">
        <v>15130</v>
      </c>
      <c r="FT27" s="117">
        <v>7.8249714937286274E-2</v>
      </c>
      <c r="FU27" s="4">
        <v>42574365</v>
      </c>
      <c r="FV27" s="4">
        <v>660134625</v>
      </c>
      <c r="FW27" s="117">
        <v>-8.090203437490584E-2</v>
      </c>
      <c r="FX27" s="4">
        <v>1051</v>
      </c>
      <c r="FY27" s="4">
        <v>16806</v>
      </c>
      <c r="FZ27" s="117">
        <v>0.10769839177432106</v>
      </c>
      <c r="GA27" s="4">
        <v>40508.434823977164</v>
      </c>
      <c r="GB27" s="117">
        <v>-4.5400094627418119E-2</v>
      </c>
    </row>
    <row r="28" spans="1:184" x14ac:dyDescent="0.3">
      <c r="A28" s="9">
        <v>45496</v>
      </c>
      <c r="B28" s="71">
        <v>314</v>
      </c>
      <c r="C28" s="4">
        <v>5907</v>
      </c>
      <c r="D28" s="117">
        <v>0.20723482526057624</v>
      </c>
      <c r="E28" s="4">
        <v>14016535</v>
      </c>
      <c r="F28" s="4">
        <v>242026932</v>
      </c>
      <c r="G28" s="117">
        <v>9.7740044728928943E-3</v>
      </c>
      <c r="H28" s="4">
        <v>334</v>
      </c>
      <c r="I28" s="4">
        <v>6322</v>
      </c>
      <c r="J28" s="117">
        <v>0.19734848484848477</v>
      </c>
      <c r="K28" s="4">
        <v>41965.673652694612</v>
      </c>
      <c r="L28" s="117">
        <v>-2.0622063216519937E-3</v>
      </c>
      <c r="M28" s="4">
        <v>13903</v>
      </c>
      <c r="N28" s="32">
        <v>2.2585053585557072E-2</v>
      </c>
      <c r="O28" s="3">
        <v>81</v>
      </c>
      <c r="P28" s="3">
        <v>1449</v>
      </c>
      <c r="Q28" s="117">
        <v>-0.13698630136986301</v>
      </c>
      <c r="R28" s="10">
        <v>3579269</v>
      </c>
      <c r="S28" s="4">
        <v>66855950</v>
      </c>
      <c r="T28" s="117">
        <v>-0.13860468594453712</v>
      </c>
      <c r="U28" s="3">
        <v>83</v>
      </c>
      <c r="V28" s="3">
        <v>1568</v>
      </c>
      <c r="W28" s="117">
        <v>-0.14550408719346053</v>
      </c>
      <c r="X28" s="10">
        <v>43123.722891566264</v>
      </c>
      <c r="Y28" s="119">
        <v>1.456370627252368E-2</v>
      </c>
      <c r="Z28" s="58">
        <v>2652</v>
      </c>
      <c r="AA28" s="32">
        <v>3.0542986425339366E-2</v>
      </c>
      <c r="AB28" s="3">
        <v>108</v>
      </c>
      <c r="AC28" s="3">
        <v>1788</v>
      </c>
      <c r="AD28" s="117">
        <v>-1.6750418760469454E-3</v>
      </c>
      <c r="AE28" s="10">
        <v>3571732</v>
      </c>
      <c r="AF28" s="58">
        <v>60780117</v>
      </c>
      <c r="AG28" s="117">
        <v>-0.25380758128564807</v>
      </c>
      <c r="AH28" s="3">
        <v>116</v>
      </c>
      <c r="AI28" s="3">
        <v>2025</v>
      </c>
      <c r="AJ28" s="117">
        <v>4.5971074380165344E-2</v>
      </c>
      <c r="AK28" s="10">
        <v>30790.793103448275</v>
      </c>
      <c r="AL28" s="119">
        <v>6.7112425681933541E-2</v>
      </c>
      <c r="AM28" s="10">
        <v>3074</v>
      </c>
      <c r="AN28" s="33">
        <v>3.5133376707872477E-2</v>
      </c>
      <c r="AO28" s="3">
        <v>76</v>
      </c>
      <c r="AP28" s="3">
        <v>1540</v>
      </c>
      <c r="AQ28" s="117">
        <v>-0.10517141196978497</v>
      </c>
      <c r="AR28" s="10">
        <v>3648111</v>
      </c>
      <c r="AS28" s="4">
        <v>73427128</v>
      </c>
      <c r="AT28" s="117">
        <v>-0.18729371292588126</v>
      </c>
      <c r="AU28" s="3">
        <v>87</v>
      </c>
      <c r="AV28" s="3">
        <v>1739</v>
      </c>
      <c r="AW28" s="117">
        <v>-6.5053763440860224E-2</v>
      </c>
      <c r="AX28" s="10">
        <v>41932.310344827587</v>
      </c>
      <c r="AY28" s="119">
        <v>-2.7659618609188308E-2</v>
      </c>
      <c r="AZ28" s="10">
        <v>2445</v>
      </c>
      <c r="BA28" s="33">
        <v>3.1083844580777096E-2</v>
      </c>
      <c r="BB28" s="3">
        <v>2</v>
      </c>
      <c r="BC28" s="3">
        <v>50</v>
      </c>
      <c r="BD28" s="117">
        <v>-0.73262032085561501</v>
      </c>
      <c r="BE28" s="58">
        <v>285980</v>
      </c>
      <c r="BF28" s="4">
        <v>3113556</v>
      </c>
      <c r="BG28" s="117">
        <v>-0.76682041937868328</v>
      </c>
      <c r="BH28" s="3">
        <v>2</v>
      </c>
      <c r="BI28" s="3">
        <v>50</v>
      </c>
      <c r="BJ28" s="117">
        <v>-0.73821989528795817</v>
      </c>
      <c r="BK28" s="10">
        <v>142990</v>
      </c>
      <c r="BL28" s="119">
        <v>2.667350602718646</v>
      </c>
      <c r="BM28" s="10">
        <v>116</v>
      </c>
      <c r="BN28" s="33">
        <v>1.7241379310344827E-2</v>
      </c>
      <c r="BO28" s="3">
        <v>64</v>
      </c>
      <c r="BP28" s="3">
        <v>1313</v>
      </c>
      <c r="BQ28" s="117">
        <v>-0.10130047912388773</v>
      </c>
      <c r="BR28" s="10">
        <v>3125490</v>
      </c>
      <c r="BS28" s="4">
        <v>53622772</v>
      </c>
      <c r="BT28" s="117">
        <v>-0.24211200507998976</v>
      </c>
      <c r="BU28" s="3">
        <v>69</v>
      </c>
      <c r="BV28" s="3">
        <v>1441</v>
      </c>
      <c r="BW28" s="117">
        <v>-7.0322580645161281E-2</v>
      </c>
      <c r="BX28" s="10">
        <v>45296.956521739128</v>
      </c>
      <c r="BY28" s="119">
        <v>0.15339930322934903</v>
      </c>
      <c r="BZ28" s="10">
        <v>3092</v>
      </c>
      <c r="CA28" s="33">
        <v>2.0698576972833119E-2</v>
      </c>
      <c r="CB28" s="3">
        <v>43</v>
      </c>
      <c r="CC28" s="3">
        <v>915</v>
      </c>
      <c r="CD28" s="117">
        <v>1.4412416851441234E-2</v>
      </c>
      <c r="CE28" s="10">
        <v>3528153</v>
      </c>
      <c r="CF28" s="4">
        <v>76046424</v>
      </c>
      <c r="CG28" s="117">
        <v>-0.11228341644331075</v>
      </c>
      <c r="CH28" s="3">
        <v>46</v>
      </c>
      <c r="CI28" s="3">
        <v>944</v>
      </c>
      <c r="CJ28" s="117">
        <v>1.5053763440860291E-2</v>
      </c>
      <c r="CK28" s="10">
        <v>76698.978260869568</v>
      </c>
      <c r="CL28" s="119">
        <v>-8.4169871188990553E-2</v>
      </c>
      <c r="CM28" s="10">
        <v>1905</v>
      </c>
      <c r="CN28" s="32">
        <v>2.2572178477690288E-2</v>
      </c>
      <c r="CO28" s="3">
        <v>43</v>
      </c>
      <c r="CP28" s="3">
        <v>1156</v>
      </c>
      <c r="CQ28" s="117">
        <v>-9.3333333333333379E-2</v>
      </c>
      <c r="CR28" s="10">
        <v>1661373</v>
      </c>
      <c r="CS28" s="4">
        <v>49964816</v>
      </c>
      <c r="CT28" s="117">
        <v>-0.11529182586839215</v>
      </c>
      <c r="CU28" s="3">
        <v>47</v>
      </c>
      <c r="CV28" s="3">
        <v>1271</v>
      </c>
      <c r="CW28" s="117">
        <v>-7.6978939724037798E-2</v>
      </c>
      <c r="CX28" s="10">
        <v>35348.361702127659</v>
      </c>
      <c r="CY28" s="119">
        <v>7.8263768519776455E-2</v>
      </c>
      <c r="CZ28" s="10">
        <v>1832</v>
      </c>
      <c r="DA28" s="32">
        <v>2.3471615720524017E-2</v>
      </c>
      <c r="DB28" s="3">
        <v>59</v>
      </c>
      <c r="DC28" s="3">
        <v>967</v>
      </c>
      <c r="DD28" s="117">
        <v>8.5742574257425748</v>
      </c>
      <c r="DE28" s="10">
        <v>2767720</v>
      </c>
      <c r="DF28" s="4">
        <v>39937121</v>
      </c>
      <c r="DG28" s="117">
        <v>12.306332591670049</v>
      </c>
      <c r="DH28" s="3">
        <v>64</v>
      </c>
      <c r="DI28" s="3">
        <v>1125</v>
      </c>
      <c r="DJ28" s="117">
        <v>8.7826086956521738</v>
      </c>
      <c r="DK28" s="10">
        <v>43245.625</v>
      </c>
      <c r="DL28" s="119">
        <v>0.27230435422182997</v>
      </c>
      <c r="DM28" s="10">
        <v>1926</v>
      </c>
      <c r="DN28" s="32">
        <v>3.0633437175493251E-2</v>
      </c>
      <c r="DO28" s="3">
        <v>45</v>
      </c>
      <c r="DP28" s="3">
        <v>857</v>
      </c>
      <c r="DQ28" s="117">
        <v>1.2259740259740259</v>
      </c>
      <c r="DR28" s="10">
        <v>1442379</v>
      </c>
      <c r="DS28" s="4">
        <v>31299597</v>
      </c>
      <c r="DT28" s="117">
        <v>0.94133188494464703</v>
      </c>
      <c r="DU28" s="3">
        <v>46</v>
      </c>
      <c r="DV28" s="3">
        <v>1159</v>
      </c>
      <c r="DW28" s="117">
        <v>1.4246861924686192</v>
      </c>
      <c r="DX28" s="10">
        <v>31356.065217391304</v>
      </c>
      <c r="DY28" s="119">
        <v>0.14690807005178574</v>
      </c>
      <c r="DZ28" s="10">
        <v>7058</v>
      </c>
      <c r="EA28" s="33">
        <v>6.3757438367809576E-3</v>
      </c>
      <c r="EB28" s="3">
        <v>2</v>
      </c>
      <c r="EC28" s="3">
        <v>25</v>
      </c>
      <c r="ED28" s="117">
        <v>-0.43181818181818177</v>
      </c>
      <c r="EE28" s="58">
        <v>153249</v>
      </c>
      <c r="EF28" s="4">
        <v>840203</v>
      </c>
      <c r="EG28" s="117">
        <v>-0.45335406616070761</v>
      </c>
      <c r="EH28" s="3">
        <v>3</v>
      </c>
      <c r="EI28" s="3">
        <v>59</v>
      </c>
      <c r="EJ28" s="117">
        <v>5.3571428571428603E-2</v>
      </c>
      <c r="EK28" s="10">
        <v>51083</v>
      </c>
      <c r="EL28" s="119">
        <v>1.424471101935239</v>
      </c>
      <c r="EM28" s="10">
        <v>25</v>
      </c>
      <c r="EN28" s="32">
        <v>0.08</v>
      </c>
      <c r="EO28" s="4">
        <v>0</v>
      </c>
      <c r="EP28" s="4">
        <f t="shared" si="0"/>
        <v>0</v>
      </c>
      <c r="EQ28" s="14"/>
      <c r="ER28" s="63">
        <v>0</v>
      </c>
      <c r="ES28" s="4">
        <f t="shared" si="1"/>
        <v>0</v>
      </c>
      <c r="ET28" s="14">
        <v>0</v>
      </c>
      <c r="EU28" s="4">
        <v>0</v>
      </c>
      <c r="EV28" s="4">
        <f t="shared" si="2"/>
        <v>0</v>
      </c>
      <c r="EW28" s="14">
        <v>0</v>
      </c>
      <c r="EX28" s="58">
        <v>0</v>
      </c>
      <c r="EY28" s="14">
        <v>0</v>
      </c>
      <c r="EZ28" s="63">
        <v>0</v>
      </c>
      <c r="FA28" s="66">
        <v>0</v>
      </c>
      <c r="FB28" s="4">
        <v>0</v>
      </c>
      <c r="FC28" s="4">
        <f t="shared" si="3"/>
        <v>0</v>
      </c>
      <c r="FD28" s="14">
        <v>0</v>
      </c>
      <c r="FE28" s="63">
        <v>0</v>
      </c>
      <c r="FF28" s="4">
        <f t="shared" si="4"/>
        <v>0</v>
      </c>
      <c r="FG28" s="14">
        <v>0</v>
      </c>
      <c r="FH28" s="4">
        <v>0</v>
      </c>
      <c r="FI28" s="4">
        <f t="shared" si="5"/>
        <v>0</v>
      </c>
      <c r="FJ28" s="14">
        <v>0</v>
      </c>
      <c r="FK28" s="58">
        <v>0</v>
      </c>
      <c r="FL28" s="14">
        <v>0</v>
      </c>
      <c r="FM28" s="63">
        <v>0</v>
      </c>
      <c r="FN28" s="66">
        <v>0</v>
      </c>
      <c r="FP28" s="164">
        <v>23</v>
      </c>
      <c r="FQ28" s="9">
        <v>45496</v>
      </c>
      <c r="FR28" s="4">
        <v>837</v>
      </c>
      <c r="FS28" s="4">
        <v>15967</v>
      </c>
      <c r="FT28" s="117">
        <v>0.10582450308193092</v>
      </c>
      <c r="FU28" s="4">
        <v>37779991</v>
      </c>
      <c r="FV28" s="4">
        <v>697914616</v>
      </c>
      <c r="FW28" s="117">
        <v>-5.1757106942853293E-2</v>
      </c>
      <c r="FX28" s="4">
        <v>897</v>
      </c>
      <c r="FY28" s="4">
        <v>17703</v>
      </c>
      <c r="FZ28" s="117">
        <v>0.13422603792926702</v>
      </c>
      <c r="GA28" s="4">
        <v>42118.161649944261</v>
      </c>
      <c r="GB28" s="117">
        <v>3.3608086409723459E-2</v>
      </c>
    </row>
    <row r="29" spans="1:184" x14ac:dyDescent="0.3">
      <c r="A29" s="9">
        <v>45497</v>
      </c>
      <c r="B29" s="71">
        <v>299</v>
      </c>
      <c r="C29" s="4">
        <v>6206</v>
      </c>
      <c r="D29" s="117">
        <v>0.20317952694842956</v>
      </c>
      <c r="E29" s="4">
        <v>12422782</v>
      </c>
      <c r="F29" s="4">
        <v>254449714</v>
      </c>
      <c r="G29" s="117">
        <v>-1.1074705852808231E-3</v>
      </c>
      <c r="H29" s="4">
        <v>319</v>
      </c>
      <c r="I29" s="4">
        <v>6641</v>
      </c>
      <c r="J29" s="117">
        <v>0.19270833333333326</v>
      </c>
      <c r="K29" s="4">
        <v>38942.890282131659</v>
      </c>
      <c r="L29" s="117">
        <v>-0.25465997978716703</v>
      </c>
      <c r="M29" s="4">
        <v>13838</v>
      </c>
      <c r="N29" s="32">
        <v>2.1607168665992195E-2</v>
      </c>
      <c r="O29" s="3">
        <v>69</v>
      </c>
      <c r="P29" s="3">
        <v>1518</v>
      </c>
      <c r="Q29" s="117">
        <v>-0.13306681896059391</v>
      </c>
      <c r="R29" s="10">
        <v>3837892</v>
      </c>
      <c r="S29" s="4">
        <v>70693842</v>
      </c>
      <c r="T29" s="117">
        <v>-0.1260883712628772</v>
      </c>
      <c r="U29" s="3">
        <v>76</v>
      </c>
      <c r="V29" s="3">
        <v>1644</v>
      </c>
      <c r="W29" s="117">
        <v>-0.14016736401673635</v>
      </c>
      <c r="X29" s="10">
        <v>50498.57894736842</v>
      </c>
      <c r="Y29" s="119">
        <v>0.18547408985508329</v>
      </c>
      <c r="Z29" s="58">
        <v>2610</v>
      </c>
      <c r="AA29" s="32">
        <v>2.6436781609195402E-2</v>
      </c>
      <c r="AB29" s="3">
        <v>92</v>
      </c>
      <c r="AC29" s="3">
        <v>1880</v>
      </c>
      <c r="AD29" s="117">
        <v>-1.3641133263378791E-2</v>
      </c>
      <c r="AE29" s="10">
        <v>3515641</v>
      </c>
      <c r="AF29" s="58">
        <v>64295758</v>
      </c>
      <c r="AG29" s="117">
        <v>-0.24886401879333031</v>
      </c>
      <c r="AH29" s="3">
        <v>100</v>
      </c>
      <c r="AI29" s="3">
        <v>2125</v>
      </c>
      <c r="AJ29" s="117">
        <v>3.2054395337542507E-2</v>
      </c>
      <c r="AK29" s="10">
        <v>35156.410000000003</v>
      </c>
      <c r="AL29" s="119">
        <v>4.3405955917322769E-2</v>
      </c>
      <c r="AM29" s="10">
        <v>2996</v>
      </c>
      <c r="AN29" s="33">
        <v>3.0707610146862484E-2</v>
      </c>
      <c r="AO29" s="3">
        <v>66</v>
      </c>
      <c r="AP29" s="3">
        <v>1606</v>
      </c>
      <c r="AQ29" s="117">
        <v>-0.12384069830878341</v>
      </c>
      <c r="AR29" s="10">
        <v>2710522</v>
      </c>
      <c r="AS29" s="4">
        <v>76137650</v>
      </c>
      <c r="AT29" s="117">
        <v>-0.20970750365716184</v>
      </c>
      <c r="AU29" s="3">
        <v>70</v>
      </c>
      <c r="AV29" s="3">
        <v>1809</v>
      </c>
      <c r="AW29" s="117">
        <v>-8.4514170040485781E-2</v>
      </c>
      <c r="AX29" s="10">
        <v>38721.742857142854</v>
      </c>
      <c r="AY29" s="119">
        <v>-0.25040403895193408</v>
      </c>
      <c r="AZ29" s="10">
        <v>2307</v>
      </c>
      <c r="BA29" s="33">
        <v>2.8608582574772431E-2</v>
      </c>
      <c r="BB29" s="3">
        <v>6</v>
      </c>
      <c r="BC29" s="3">
        <v>56</v>
      </c>
      <c r="BD29" s="117">
        <v>-0.7142857142857143</v>
      </c>
      <c r="BE29" s="58">
        <v>423765</v>
      </c>
      <c r="BF29" s="4">
        <v>3537321</v>
      </c>
      <c r="BG29" s="117">
        <v>-0.74381199520261421</v>
      </c>
      <c r="BH29" s="3">
        <v>6</v>
      </c>
      <c r="BI29" s="3">
        <v>56</v>
      </c>
      <c r="BJ29" s="117">
        <v>-0.72</v>
      </c>
      <c r="BK29" s="10">
        <v>70627.5</v>
      </c>
      <c r="BL29" s="119">
        <v>0.39730386230243342</v>
      </c>
      <c r="BM29" s="10">
        <v>122</v>
      </c>
      <c r="BN29" s="33">
        <v>4.9180327868852458E-2</v>
      </c>
      <c r="BO29" s="3">
        <v>76</v>
      </c>
      <c r="BP29" s="3">
        <v>1389</v>
      </c>
      <c r="BQ29" s="117">
        <v>-0.1015523932729625</v>
      </c>
      <c r="BR29" s="10">
        <v>3118013</v>
      </c>
      <c r="BS29" s="4">
        <v>56740785</v>
      </c>
      <c r="BT29" s="117">
        <v>-0.24417643938737899</v>
      </c>
      <c r="BU29" s="3">
        <v>76</v>
      </c>
      <c r="BV29" s="3">
        <v>1517</v>
      </c>
      <c r="BW29" s="117">
        <v>-7.4999999999999956E-2</v>
      </c>
      <c r="BX29" s="10">
        <v>41026.48684210526</v>
      </c>
      <c r="BY29" s="119">
        <v>-0.14499870077637411</v>
      </c>
      <c r="BZ29" s="10">
        <v>3073</v>
      </c>
      <c r="CA29" s="33">
        <v>2.4731532704197853E-2</v>
      </c>
      <c r="CB29" s="3">
        <v>36</v>
      </c>
      <c r="CC29" s="3">
        <v>951</v>
      </c>
      <c r="CD29" s="117">
        <v>3.1645569620253333E-3</v>
      </c>
      <c r="CE29" s="10">
        <v>2912249</v>
      </c>
      <c r="CF29" s="4">
        <v>78958673</v>
      </c>
      <c r="CG29" s="117">
        <v>-0.11923776779063078</v>
      </c>
      <c r="CH29" s="3">
        <v>42</v>
      </c>
      <c r="CI29" s="3">
        <v>986</v>
      </c>
      <c r="CJ29" s="117">
        <v>5.0968399592252744E-3</v>
      </c>
      <c r="CK29" s="10">
        <v>69339.261904761908</v>
      </c>
      <c r="CL29" s="119">
        <v>-0.11213054453106697</v>
      </c>
      <c r="CM29" s="10">
        <v>1793</v>
      </c>
      <c r="CN29" s="32">
        <v>2.0078081427774678E-2</v>
      </c>
      <c r="CO29" s="3">
        <v>67</v>
      </c>
      <c r="CP29" s="3">
        <v>1223</v>
      </c>
      <c r="CQ29" s="117">
        <v>-0.10860058309037901</v>
      </c>
      <c r="CR29" s="10">
        <v>3052221</v>
      </c>
      <c r="CS29" s="4">
        <v>53017037</v>
      </c>
      <c r="CT29" s="117">
        <v>-0.12812630317620843</v>
      </c>
      <c r="CU29" s="3">
        <v>73</v>
      </c>
      <c r="CV29" s="3">
        <v>1344</v>
      </c>
      <c r="CW29" s="117">
        <v>-9.250506414584736E-2</v>
      </c>
      <c r="CX29" s="10">
        <v>41811.246575342462</v>
      </c>
      <c r="CY29" s="119">
        <v>3.7509680792813249E-3</v>
      </c>
      <c r="CZ29" s="10">
        <v>1765</v>
      </c>
      <c r="DA29" s="32">
        <v>3.7960339943342775E-2</v>
      </c>
      <c r="DB29" s="3">
        <v>47</v>
      </c>
      <c r="DC29" s="3">
        <v>1014</v>
      </c>
      <c r="DD29" s="117">
        <v>8.75</v>
      </c>
      <c r="DE29" s="10">
        <v>2229156</v>
      </c>
      <c r="DF29" s="4">
        <v>42166277</v>
      </c>
      <c r="DG29" s="117">
        <v>12.410249617406814</v>
      </c>
      <c r="DH29" s="3">
        <v>53</v>
      </c>
      <c r="DI29" s="3">
        <v>1178</v>
      </c>
      <c r="DJ29" s="117">
        <v>8.9830508474576263</v>
      </c>
      <c r="DK29" s="10">
        <v>42059.547169811318</v>
      </c>
      <c r="DL29" s="119">
        <v>-0.11744672652001142</v>
      </c>
      <c r="DM29" s="10">
        <v>1948</v>
      </c>
      <c r="DN29" s="32">
        <v>2.4127310061601643E-2</v>
      </c>
      <c r="DO29" s="3">
        <v>40</v>
      </c>
      <c r="DP29" s="3">
        <v>897</v>
      </c>
      <c r="DQ29" s="117">
        <v>1.2039312039312038</v>
      </c>
      <c r="DR29" s="10">
        <v>1420357</v>
      </c>
      <c r="DS29" s="4">
        <v>32719954</v>
      </c>
      <c r="DT29" s="117">
        <v>0.90171181620882646</v>
      </c>
      <c r="DU29" s="3">
        <v>52</v>
      </c>
      <c r="DV29" s="3">
        <v>1211</v>
      </c>
      <c r="DW29" s="117">
        <v>1.4220000000000002</v>
      </c>
      <c r="DX29" s="10">
        <v>27314.557692307691</v>
      </c>
      <c r="DY29" s="119">
        <v>-0.44502243826254273</v>
      </c>
      <c r="DZ29" s="10">
        <v>2906</v>
      </c>
      <c r="EA29" s="33">
        <v>1.3764624913971095E-2</v>
      </c>
      <c r="EB29" s="3">
        <v>0</v>
      </c>
      <c r="EC29" s="3">
        <v>25</v>
      </c>
      <c r="ED29" s="117">
        <v>-0.44444444444444442</v>
      </c>
      <c r="EE29" s="58">
        <v>0</v>
      </c>
      <c r="EF29" s="4">
        <v>840203</v>
      </c>
      <c r="EG29" s="117">
        <v>-0.46128988617369071</v>
      </c>
      <c r="EH29" s="3">
        <v>0</v>
      </c>
      <c r="EI29" s="3">
        <v>59</v>
      </c>
      <c r="EJ29" s="117">
        <v>3.5087719298245723E-2</v>
      </c>
      <c r="EK29" s="58">
        <v>0</v>
      </c>
      <c r="EL29" s="119">
        <v>-1</v>
      </c>
      <c r="EM29" s="10">
        <v>24</v>
      </c>
      <c r="EN29" s="32">
        <v>0</v>
      </c>
      <c r="EO29" s="4">
        <v>0</v>
      </c>
      <c r="EP29" s="4">
        <f t="shared" si="0"/>
        <v>0</v>
      </c>
      <c r="EQ29" s="14"/>
      <c r="ER29" s="63">
        <v>0</v>
      </c>
      <c r="ES29" s="4">
        <f t="shared" si="1"/>
        <v>0</v>
      </c>
      <c r="ET29" s="14">
        <v>0</v>
      </c>
      <c r="EU29" s="4">
        <v>0</v>
      </c>
      <c r="EV29" s="4">
        <f t="shared" si="2"/>
        <v>0</v>
      </c>
      <c r="EW29" s="14">
        <v>0</v>
      </c>
      <c r="EX29" s="58">
        <v>0</v>
      </c>
      <c r="EY29" s="14">
        <v>0</v>
      </c>
      <c r="EZ29" s="63">
        <v>0</v>
      </c>
      <c r="FA29" s="66">
        <v>0</v>
      </c>
      <c r="FB29" s="4">
        <v>0</v>
      </c>
      <c r="FC29" s="4">
        <f t="shared" si="3"/>
        <v>0</v>
      </c>
      <c r="FD29" s="14">
        <v>0</v>
      </c>
      <c r="FE29" s="63">
        <v>0</v>
      </c>
      <c r="FF29" s="4">
        <f t="shared" si="4"/>
        <v>0</v>
      </c>
      <c r="FG29" s="14">
        <v>0</v>
      </c>
      <c r="FH29" s="4">
        <v>0</v>
      </c>
      <c r="FI29" s="4">
        <f t="shared" si="5"/>
        <v>0</v>
      </c>
      <c r="FJ29" s="14">
        <v>0</v>
      </c>
      <c r="FK29" s="58">
        <v>0</v>
      </c>
      <c r="FL29" s="14">
        <v>0</v>
      </c>
      <c r="FM29" s="63">
        <v>0</v>
      </c>
      <c r="FN29" s="66">
        <v>0</v>
      </c>
      <c r="FP29" s="164">
        <v>24</v>
      </c>
      <c r="FQ29" s="9">
        <v>45497</v>
      </c>
      <c r="FR29" s="4">
        <v>798</v>
      </c>
      <c r="FS29" s="4">
        <v>16765</v>
      </c>
      <c r="FT29" s="117">
        <v>9.8192060788680813E-2</v>
      </c>
      <c r="FU29" s="4">
        <v>35642598</v>
      </c>
      <c r="FV29" s="4">
        <v>733557214</v>
      </c>
      <c r="FW29" s="117">
        <v>-5.8104210089095054E-2</v>
      </c>
      <c r="FX29" s="4">
        <v>867</v>
      </c>
      <c r="FY29" s="4">
        <v>18570</v>
      </c>
      <c r="FZ29" s="117">
        <v>0.12600048508367689</v>
      </c>
      <c r="GA29" s="4">
        <v>41110.262975778547</v>
      </c>
      <c r="GB29" s="117">
        <v>-0.15092078791385799</v>
      </c>
    </row>
    <row r="30" spans="1:184" x14ac:dyDescent="0.3">
      <c r="A30" s="9">
        <v>45498</v>
      </c>
      <c r="B30" s="71">
        <v>247</v>
      </c>
      <c r="C30" s="4">
        <v>6453</v>
      </c>
      <c r="D30" s="117">
        <v>0.19610750695088042</v>
      </c>
      <c r="E30" s="4">
        <v>10497117</v>
      </c>
      <c r="F30" s="4">
        <v>264946831</v>
      </c>
      <c r="G30" s="117">
        <v>-5.9005265191991452E-3</v>
      </c>
      <c r="H30" s="4">
        <v>278</v>
      </c>
      <c r="I30" s="4">
        <v>6919</v>
      </c>
      <c r="J30" s="117">
        <v>0.18618206754671696</v>
      </c>
      <c r="K30" s="4">
        <v>37759.41366906475</v>
      </c>
      <c r="L30" s="117">
        <v>-0.15112213359699767</v>
      </c>
      <c r="M30" s="4">
        <v>11967</v>
      </c>
      <c r="N30" s="32">
        <v>2.064009359070778E-2</v>
      </c>
      <c r="O30" s="3">
        <v>56</v>
      </c>
      <c r="P30" s="3">
        <v>1574</v>
      </c>
      <c r="Q30" s="117">
        <v>-0.14410005437737905</v>
      </c>
      <c r="R30" s="10">
        <v>2892049</v>
      </c>
      <c r="S30" s="4">
        <v>73585891</v>
      </c>
      <c r="T30" s="117">
        <v>-0.14454757490166337</v>
      </c>
      <c r="U30" s="3">
        <v>66</v>
      </c>
      <c r="V30" s="3">
        <v>1710</v>
      </c>
      <c r="W30" s="117">
        <v>-0.1500994035785288</v>
      </c>
      <c r="X30" s="10">
        <v>43818.92424242424</v>
      </c>
      <c r="Y30" s="119">
        <v>-0.14520842167064474</v>
      </c>
      <c r="Z30" s="58">
        <v>2510</v>
      </c>
      <c r="AA30" s="32">
        <v>2.2310756972111555E-2</v>
      </c>
      <c r="AB30" s="3">
        <v>69</v>
      </c>
      <c r="AC30" s="3">
        <v>1949</v>
      </c>
      <c r="AD30" s="117">
        <v>-3.2754342431761785E-2</v>
      </c>
      <c r="AE30" s="10">
        <v>2512886</v>
      </c>
      <c r="AF30" s="58">
        <v>66808644</v>
      </c>
      <c r="AG30" s="117">
        <v>-0.25361849044722318</v>
      </c>
      <c r="AH30" s="3">
        <v>76</v>
      </c>
      <c r="AI30" s="3">
        <v>2201</v>
      </c>
      <c r="AJ30" s="117">
        <v>1.2419503219871286E-2</v>
      </c>
      <c r="AK30" s="10">
        <v>33064.289473684214</v>
      </c>
      <c r="AL30" s="119">
        <v>-2.8023044495251948E-2</v>
      </c>
      <c r="AM30" s="10">
        <v>2798</v>
      </c>
      <c r="AN30" s="33">
        <v>2.466047176554682E-2</v>
      </c>
      <c r="AO30" s="3">
        <v>50</v>
      </c>
      <c r="AP30" s="3">
        <v>1656</v>
      </c>
      <c r="AQ30" s="117">
        <v>-0.14018691588785048</v>
      </c>
      <c r="AR30" s="10">
        <v>2443981</v>
      </c>
      <c r="AS30" s="4">
        <v>78581631</v>
      </c>
      <c r="AT30" s="117">
        <v>-0.23134253061456211</v>
      </c>
      <c r="AU30" s="3">
        <v>56</v>
      </c>
      <c r="AV30" s="3">
        <v>1865</v>
      </c>
      <c r="AW30" s="117">
        <v>-0.10077145612343297</v>
      </c>
      <c r="AX30" s="10">
        <v>43642.517857142855</v>
      </c>
      <c r="AY30" s="119">
        <v>-0.27400890071667783</v>
      </c>
      <c r="AZ30" s="10">
        <v>2163</v>
      </c>
      <c r="BA30" s="33">
        <v>2.3116042533518261E-2</v>
      </c>
      <c r="BB30" s="3">
        <v>3</v>
      </c>
      <c r="BC30" s="3">
        <v>59</v>
      </c>
      <c r="BD30" s="117">
        <v>-0.71219512195121948</v>
      </c>
      <c r="BE30" s="58">
        <v>367970</v>
      </c>
      <c r="BF30" s="4">
        <v>3905291</v>
      </c>
      <c r="BG30" s="117">
        <v>-0.73160860440619779</v>
      </c>
      <c r="BH30" s="3">
        <v>3</v>
      </c>
      <c r="BI30" s="3">
        <v>59</v>
      </c>
      <c r="BJ30" s="117">
        <v>-0.71770334928229662</v>
      </c>
      <c r="BK30" s="10">
        <v>122656.66666666667</v>
      </c>
      <c r="BL30" s="119">
        <v>0.48532516337890597</v>
      </c>
      <c r="BM30" s="10">
        <v>108</v>
      </c>
      <c r="BN30" s="33">
        <v>2.7777777777777776E-2</v>
      </c>
      <c r="BO30" s="3">
        <v>76</v>
      </c>
      <c r="BP30" s="3">
        <v>1465</v>
      </c>
      <c r="BQ30" s="117">
        <v>-0.11265899454875827</v>
      </c>
      <c r="BR30" s="10">
        <v>2959352</v>
      </c>
      <c r="BS30" s="4">
        <v>59700137</v>
      </c>
      <c r="BT30" s="117">
        <v>-0.25529818883571298</v>
      </c>
      <c r="BU30" s="3">
        <v>82</v>
      </c>
      <c r="BV30" s="3">
        <v>1599</v>
      </c>
      <c r="BW30" s="117">
        <v>-8.8369441277080907E-2</v>
      </c>
      <c r="BX30" s="10">
        <v>36089.658536585368</v>
      </c>
      <c r="BY30" s="119">
        <v>-0.19250307197980532</v>
      </c>
      <c r="BZ30" s="10">
        <v>2889</v>
      </c>
      <c r="CA30" s="33">
        <v>2.6306680512287989E-2</v>
      </c>
      <c r="CB30" s="3">
        <v>23</v>
      </c>
      <c r="CC30" s="3">
        <v>974</v>
      </c>
      <c r="CD30" s="117">
        <v>-2.2088353413654671E-2</v>
      </c>
      <c r="CE30" s="10">
        <v>2232400</v>
      </c>
      <c r="CF30" s="4">
        <v>81191073</v>
      </c>
      <c r="CG30" s="117">
        <v>-0.13396105660261437</v>
      </c>
      <c r="CH30" s="3">
        <v>24</v>
      </c>
      <c r="CI30" s="3">
        <v>1010</v>
      </c>
      <c r="CJ30" s="117">
        <v>-1.9417475728155331E-2</v>
      </c>
      <c r="CK30" s="10">
        <v>93016.666666666672</v>
      </c>
      <c r="CL30" s="119">
        <v>0.11117585239896544</v>
      </c>
      <c r="CM30" s="10">
        <v>1747</v>
      </c>
      <c r="CN30" s="32">
        <v>1.316542644533486E-2</v>
      </c>
      <c r="CO30" s="3">
        <v>55</v>
      </c>
      <c r="CP30" s="3">
        <v>1278</v>
      </c>
      <c r="CQ30" s="117">
        <v>-0.11495844875346262</v>
      </c>
      <c r="CR30" s="10">
        <v>2751997</v>
      </c>
      <c r="CS30" s="4">
        <v>55769034</v>
      </c>
      <c r="CT30" s="117">
        <v>-0.1263250300762766</v>
      </c>
      <c r="CU30" s="3">
        <v>59</v>
      </c>
      <c r="CV30" s="3">
        <v>1403</v>
      </c>
      <c r="CW30" s="117">
        <v>-9.9486521181001319E-2</v>
      </c>
      <c r="CX30" s="10">
        <v>46644.016949152545</v>
      </c>
      <c r="CY30" s="119">
        <v>0.18748282551553164</v>
      </c>
      <c r="CZ30" s="10">
        <v>1765</v>
      </c>
      <c r="DA30" s="32">
        <v>3.1161473087818695E-2</v>
      </c>
      <c r="DB30" s="3">
        <v>33</v>
      </c>
      <c r="DC30" s="3">
        <v>1047</v>
      </c>
      <c r="DD30" s="117">
        <v>8.1842105263157894</v>
      </c>
      <c r="DE30" s="10">
        <v>1275921</v>
      </c>
      <c r="DF30" s="4">
        <v>43442198</v>
      </c>
      <c r="DG30" s="117">
        <v>11.316299105355732</v>
      </c>
      <c r="DH30" s="3">
        <v>36</v>
      </c>
      <c r="DI30" s="3">
        <v>1214</v>
      </c>
      <c r="DJ30" s="117">
        <v>8.338461538461539</v>
      </c>
      <c r="DK30" s="10">
        <v>35442.25</v>
      </c>
      <c r="DL30" s="119">
        <v>0.11081017551190975</v>
      </c>
      <c r="DM30" s="10">
        <v>1788</v>
      </c>
      <c r="DN30" s="32">
        <v>1.8456375838926176E-2</v>
      </c>
      <c r="DO30" s="3">
        <v>45</v>
      </c>
      <c r="DP30" s="3">
        <v>942</v>
      </c>
      <c r="DQ30" s="117">
        <v>1.2216981132075473</v>
      </c>
      <c r="DR30" s="10">
        <v>1651920</v>
      </c>
      <c r="DS30" s="4">
        <v>34371874</v>
      </c>
      <c r="DT30" s="117">
        <v>0.89587173684594879</v>
      </c>
      <c r="DU30" s="3">
        <v>50</v>
      </c>
      <c r="DV30" s="3">
        <v>1261</v>
      </c>
      <c r="DW30" s="117">
        <v>1.4390715667311413</v>
      </c>
      <c r="DX30" s="10">
        <v>33038.400000000001</v>
      </c>
      <c r="DY30" s="119">
        <v>-0.39236437400265056</v>
      </c>
      <c r="DZ30" s="10">
        <v>2860</v>
      </c>
      <c r="EA30" s="33">
        <v>1.5734265734265736E-2</v>
      </c>
      <c r="EB30" s="3">
        <v>1</v>
      </c>
      <c r="EC30" s="3">
        <v>26</v>
      </c>
      <c r="ED30" s="117">
        <v>-0.42222222222222228</v>
      </c>
      <c r="EE30" s="58">
        <v>15256</v>
      </c>
      <c r="EF30" s="4">
        <v>855459</v>
      </c>
      <c r="EG30" s="117">
        <v>-0.4515082482879248</v>
      </c>
      <c r="EH30" s="3">
        <v>1</v>
      </c>
      <c r="EI30" s="3">
        <v>60</v>
      </c>
      <c r="EJ30" s="117">
        <v>5.2631578947368363E-2</v>
      </c>
      <c r="EK30" s="10">
        <v>15256</v>
      </c>
      <c r="EL30" s="119">
        <v>0</v>
      </c>
      <c r="EM30" s="10">
        <v>29</v>
      </c>
      <c r="EN30" s="32">
        <v>3.4482758620689655E-2</v>
      </c>
      <c r="EO30" s="4">
        <v>0</v>
      </c>
      <c r="EP30" s="4">
        <f t="shared" si="0"/>
        <v>0</v>
      </c>
      <c r="EQ30" s="14"/>
      <c r="ER30" s="63">
        <v>0</v>
      </c>
      <c r="ES30" s="4">
        <f t="shared" si="1"/>
        <v>0</v>
      </c>
      <c r="ET30" s="14">
        <v>0</v>
      </c>
      <c r="EU30" s="4">
        <v>0</v>
      </c>
      <c r="EV30" s="4">
        <f t="shared" si="2"/>
        <v>0</v>
      </c>
      <c r="EW30" s="14">
        <v>0</v>
      </c>
      <c r="EX30" s="58">
        <v>0</v>
      </c>
      <c r="EY30" s="14">
        <v>0</v>
      </c>
      <c r="EZ30" s="63">
        <v>0</v>
      </c>
      <c r="FA30" s="66">
        <v>0</v>
      </c>
      <c r="FB30" s="4">
        <v>0</v>
      </c>
      <c r="FC30" s="4">
        <f t="shared" si="3"/>
        <v>0</v>
      </c>
      <c r="FD30" s="14">
        <v>0</v>
      </c>
      <c r="FE30" s="63">
        <v>0</v>
      </c>
      <c r="FF30" s="4">
        <f t="shared" si="4"/>
        <v>0</v>
      </c>
      <c r="FG30" s="14">
        <v>0</v>
      </c>
      <c r="FH30" s="4">
        <v>0</v>
      </c>
      <c r="FI30" s="4">
        <f t="shared" si="5"/>
        <v>0</v>
      </c>
      <c r="FJ30" s="14">
        <v>0</v>
      </c>
      <c r="FK30" s="58">
        <v>0</v>
      </c>
      <c r="FL30" s="14">
        <v>0</v>
      </c>
      <c r="FM30" s="63">
        <v>0</v>
      </c>
      <c r="FN30" s="66">
        <v>0</v>
      </c>
      <c r="FP30" s="164">
        <v>25</v>
      </c>
      <c r="FQ30" s="9">
        <v>45498</v>
      </c>
      <c r="FR30" s="4">
        <v>658</v>
      </c>
      <c r="FS30" s="4">
        <v>17423</v>
      </c>
      <c r="FT30" s="117">
        <v>8.5274697894605733E-2</v>
      </c>
      <c r="FU30" s="4">
        <v>29600849</v>
      </c>
      <c r="FV30" s="4">
        <v>763158063</v>
      </c>
      <c r="FW30" s="117">
        <v>-6.909035326011459E-2</v>
      </c>
      <c r="FX30" s="4">
        <v>731</v>
      </c>
      <c r="FY30" s="4">
        <v>19301</v>
      </c>
      <c r="FZ30" s="117">
        <v>0.11257781876873407</v>
      </c>
      <c r="GA30" s="4">
        <v>40493.637482900136</v>
      </c>
      <c r="GB30" s="117">
        <v>-0.15434285325212538</v>
      </c>
    </row>
    <row r="31" spans="1:184" x14ac:dyDescent="0.3">
      <c r="A31" s="9">
        <v>45499</v>
      </c>
      <c r="B31" s="71">
        <v>200</v>
      </c>
      <c r="C31" s="4">
        <v>6653</v>
      </c>
      <c r="D31" s="117">
        <v>0.18401850863142899</v>
      </c>
      <c r="E31" s="4">
        <v>9266128</v>
      </c>
      <c r="F31" s="4">
        <v>274212959</v>
      </c>
      <c r="G31" s="117">
        <v>-1.3844111233889622E-2</v>
      </c>
      <c r="H31" s="4">
        <v>215</v>
      </c>
      <c r="I31" s="4">
        <v>7134</v>
      </c>
      <c r="J31" s="117">
        <v>0.17548195748887796</v>
      </c>
      <c r="K31" s="4">
        <v>43098.26976744186</v>
      </c>
      <c r="L31" s="117">
        <v>-0.11884720381844627</v>
      </c>
      <c r="M31" s="4">
        <v>10978</v>
      </c>
      <c r="N31" s="32">
        <v>1.8218254691200583E-2</v>
      </c>
      <c r="O31" s="10">
        <v>44</v>
      </c>
      <c r="P31" s="3">
        <v>1618</v>
      </c>
      <c r="Q31" s="117">
        <v>-0.17153097798259087</v>
      </c>
      <c r="R31" s="10">
        <v>2399702</v>
      </c>
      <c r="S31" s="4">
        <v>75985593</v>
      </c>
      <c r="T31" s="117">
        <v>-0.17525272334342301</v>
      </c>
      <c r="U31" s="3">
        <v>49</v>
      </c>
      <c r="V31" s="3">
        <v>1759</v>
      </c>
      <c r="W31" s="117">
        <v>-0.17880485527544354</v>
      </c>
      <c r="X31" s="10">
        <v>48973.510204081635</v>
      </c>
      <c r="Y31" s="119">
        <v>4.1628162819220105E-2</v>
      </c>
      <c r="Z31" s="58">
        <v>2053</v>
      </c>
      <c r="AA31" s="32">
        <v>2.1432050657574281E-2</v>
      </c>
      <c r="AB31" s="3">
        <v>59</v>
      </c>
      <c r="AC31" s="3">
        <v>2008</v>
      </c>
      <c r="AD31" s="117">
        <v>-5.9484777517564424E-2</v>
      </c>
      <c r="AE31" s="10">
        <v>2102502</v>
      </c>
      <c r="AF31" s="58">
        <v>68911146</v>
      </c>
      <c r="AG31" s="117">
        <v>-0.27230998086664315</v>
      </c>
      <c r="AH31" s="3">
        <v>65</v>
      </c>
      <c r="AI31" s="3">
        <v>2266</v>
      </c>
      <c r="AJ31" s="117">
        <v>-1.7346053772766656E-2</v>
      </c>
      <c r="AK31" s="10">
        <v>32346.184615384616</v>
      </c>
      <c r="AL31" s="119">
        <v>-0.17707559488833746</v>
      </c>
      <c r="AM31" s="10">
        <v>2451</v>
      </c>
      <c r="AN31" s="33">
        <v>2.4071807425540596E-2</v>
      </c>
      <c r="AO31" s="3">
        <v>41</v>
      </c>
      <c r="AP31" s="3">
        <v>1697</v>
      </c>
      <c r="AQ31" s="117">
        <v>-0.15656063618290261</v>
      </c>
      <c r="AR31" s="10">
        <v>3302210</v>
      </c>
      <c r="AS31" s="4">
        <v>81883841</v>
      </c>
      <c r="AT31" s="117">
        <v>-0.24165760389065116</v>
      </c>
      <c r="AU31" s="3">
        <v>47</v>
      </c>
      <c r="AV31" s="3">
        <v>1912</v>
      </c>
      <c r="AW31" s="117">
        <v>-0.11929986181483188</v>
      </c>
      <c r="AX31" s="10">
        <v>70259.787234042553</v>
      </c>
      <c r="AY31" s="119">
        <v>0.1862654430536359</v>
      </c>
      <c r="AZ31" s="10">
        <v>1964</v>
      </c>
      <c r="BA31" s="33">
        <v>2.0875763747454174E-2</v>
      </c>
      <c r="BB31" s="3">
        <v>8</v>
      </c>
      <c r="BC31" s="3">
        <v>67</v>
      </c>
      <c r="BD31" s="117">
        <v>-0.68396226415094341</v>
      </c>
      <c r="BE31" s="58">
        <v>657290</v>
      </c>
      <c r="BF31" s="4">
        <v>4562581</v>
      </c>
      <c r="BG31" s="117">
        <v>-0.69926951307440888</v>
      </c>
      <c r="BH31" s="3">
        <v>8</v>
      </c>
      <c r="BI31" s="3">
        <v>67</v>
      </c>
      <c r="BJ31" s="117">
        <v>-0.68981481481481488</v>
      </c>
      <c r="BK31" s="10">
        <v>82161.25</v>
      </c>
      <c r="BL31" s="119">
        <v>-7.3762340360427059E-2</v>
      </c>
      <c r="BM31" s="10">
        <v>87</v>
      </c>
      <c r="BN31" s="33">
        <v>9.1954022988505746E-2</v>
      </c>
      <c r="BO31" s="3">
        <v>51</v>
      </c>
      <c r="BP31" s="3">
        <v>1516</v>
      </c>
      <c r="BQ31" s="117">
        <v>-0.13765642775881681</v>
      </c>
      <c r="BR31" s="10">
        <v>1814947</v>
      </c>
      <c r="BS31" s="4">
        <v>61515084</v>
      </c>
      <c r="BT31" s="117">
        <v>-0.27795251346129901</v>
      </c>
      <c r="BU31" s="3">
        <v>54</v>
      </c>
      <c r="BV31" s="3">
        <v>1653</v>
      </c>
      <c r="BW31" s="117">
        <v>-0.11509635974304067</v>
      </c>
      <c r="BX31" s="10">
        <v>33610.129629629628</v>
      </c>
      <c r="BY31" s="119">
        <v>-0.23808453476339442</v>
      </c>
      <c r="BZ31" s="10">
        <v>2413</v>
      </c>
      <c r="CA31" s="33">
        <v>2.1135515955242438E-2</v>
      </c>
      <c r="CB31" s="3">
        <v>25</v>
      </c>
      <c r="CC31" s="3">
        <v>999</v>
      </c>
      <c r="CD31" s="117">
        <v>-4.6755725190839703E-2</v>
      </c>
      <c r="CE31" s="10">
        <v>2581162</v>
      </c>
      <c r="CF31" s="4">
        <v>83772235</v>
      </c>
      <c r="CG31" s="117">
        <v>-0.15070958414631519</v>
      </c>
      <c r="CH31" s="3">
        <v>25</v>
      </c>
      <c r="CI31" s="3">
        <v>1035</v>
      </c>
      <c r="CJ31" s="117">
        <v>-4.3438077634011085E-2</v>
      </c>
      <c r="CK31" s="10">
        <v>103246.48</v>
      </c>
      <c r="CL31" s="119">
        <v>9.8365909684198227E-2</v>
      </c>
      <c r="CM31" s="10">
        <v>1618</v>
      </c>
      <c r="CN31" s="32">
        <v>1.5451174289245983E-2</v>
      </c>
      <c r="CO31" s="3">
        <v>41</v>
      </c>
      <c r="CP31" s="3">
        <v>1319</v>
      </c>
      <c r="CQ31" s="117">
        <v>-0.12706816677696886</v>
      </c>
      <c r="CR31" s="10">
        <v>1645449</v>
      </c>
      <c r="CS31" s="4">
        <v>57414483</v>
      </c>
      <c r="CT31" s="117">
        <v>-0.14129710577053545</v>
      </c>
      <c r="CU31" s="3">
        <v>43</v>
      </c>
      <c r="CV31" s="3">
        <v>1446</v>
      </c>
      <c r="CW31" s="117">
        <v>-0.1128834355828221</v>
      </c>
      <c r="CX31" s="10">
        <v>38266.255813953489</v>
      </c>
      <c r="CY31" s="119">
        <v>-9.0453682492348975E-2</v>
      </c>
      <c r="CZ31" s="10">
        <v>1586</v>
      </c>
      <c r="DA31" s="32">
        <v>2.5851197982345524E-2</v>
      </c>
      <c r="DB31" s="3">
        <v>31</v>
      </c>
      <c r="DC31" s="3">
        <v>1078</v>
      </c>
      <c r="DD31" s="117">
        <v>7.5555555555555554</v>
      </c>
      <c r="DE31" s="10">
        <v>1509294</v>
      </c>
      <c r="DF31" s="4">
        <v>44951492</v>
      </c>
      <c r="DG31" s="117">
        <v>10.675463535581839</v>
      </c>
      <c r="DH31" s="3">
        <v>34</v>
      </c>
      <c r="DI31" s="3">
        <v>1248</v>
      </c>
      <c r="DJ31" s="117">
        <v>7.7272727272727266</v>
      </c>
      <c r="DK31" s="10">
        <v>44391</v>
      </c>
      <c r="DL31" s="119">
        <v>0.78735404342304949</v>
      </c>
      <c r="DM31" s="10">
        <v>1685</v>
      </c>
      <c r="DN31" s="32">
        <v>1.8397626112759646E-2</v>
      </c>
      <c r="DO31" s="3">
        <v>37</v>
      </c>
      <c r="DP31" s="3">
        <v>979</v>
      </c>
      <c r="DQ31" s="117">
        <v>1.165929203539823</v>
      </c>
      <c r="DR31" s="10">
        <v>1140596</v>
      </c>
      <c r="DS31" s="4">
        <v>35512470</v>
      </c>
      <c r="DT31" s="117">
        <v>0.85582230412611904</v>
      </c>
      <c r="DU31" s="3">
        <v>48</v>
      </c>
      <c r="DV31" s="3">
        <v>1309</v>
      </c>
      <c r="DW31" s="117">
        <v>1.3930530164533819</v>
      </c>
      <c r="DX31" s="10">
        <v>23762.416666666668</v>
      </c>
      <c r="DY31" s="119">
        <v>-0.29127636814090307</v>
      </c>
      <c r="DZ31" s="10">
        <v>2570</v>
      </c>
      <c r="EA31" s="33">
        <v>1.4396887159533073E-2</v>
      </c>
      <c r="EB31" s="3">
        <v>0</v>
      </c>
      <c r="EC31" s="3">
        <v>26</v>
      </c>
      <c r="ED31" s="117">
        <v>-0.46938775510204078</v>
      </c>
      <c r="EE31" s="58">
        <v>0</v>
      </c>
      <c r="EF31" s="4">
        <v>855459</v>
      </c>
      <c r="EG31" s="117">
        <v>-0.54095613412343102</v>
      </c>
      <c r="EH31" s="3">
        <v>0</v>
      </c>
      <c r="EI31" s="3">
        <v>60</v>
      </c>
      <c r="EJ31" s="117">
        <v>-3.2258064516129004E-2</v>
      </c>
      <c r="EK31" s="58">
        <v>0</v>
      </c>
      <c r="EL31" s="119">
        <v>-1</v>
      </c>
      <c r="EM31" s="10">
        <v>16</v>
      </c>
      <c r="EN31" s="32">
        <v>0</v>
      </c>
      <c r="EO31" s="4">
        <v>0</v>
      </c>
      <c r="EP31" s="4">
        <f t="shared" si="0"/>
        <v>0</v>
      </c>
      <c r="EQ31" s="14"/>
      <c r="ER31" s="63">
        <v>0</v>
      </c>
      <c r="ES31" s="4">
        <f t="shared" si="1"/>
        <v>0</v>
      </c>
      <c r="ET31" s="14">
        <v>0</v>
      </c>
      <c r="EU31" s="4">
        <v>0</v>
      </c>
      <c r="EV31" s="4">
        <f t="shared" si="2"/>
        <v>0</v>
      </c>
      <c r="EW31" s="14">
        <v>0</v>
      </c>
      <c r="EX31" s="58">
        <v>0</v>
      </c>
      <c r="EY31" s="14">
        <v>0</v>
      </c>
      <c r="EZ31" s="63">
        <v>0</v>
      </c>
      <c r="FA31" s="66">
        <v>0</v>
      </c>
      <c r="FB31" s="4">
        <v>0</v>
      </c>
      <c r="FC31" s="4">
        <f t="shared" si="3"/>
        <v>0</v>
      </c>
      <c r="FD31" s="14">
        <v>0</v>
      </c>
      <c r="FE31" s="63">
        <v>0</v>
      </c>
      <c r="FF31" s="4">
        <f t="shared" si="4"/>
        <v>0</v>
      </c>
      <c r="FG31" s="14">
        <v>0</v>
      </c>
      <c r="FH31" s="4">
        <v>0</v>
      </c>
      <c r="FI31" s="4">
        <f t="shared" si="5"/>
        <v>0</v>
      </c>
      <c r="FJ31" s="14">
        <v>0</v>
      </c>
      <c r="FK31" s="58">
        <v>0</v>
      </c>
      <c r="FL31" s="14">
        <v>0</v>
      </c>
      <c r="FM31" s="63">
        <v>0</v>
      </c>
      <c r="FN31" s="66">
        <v>0</v>
      </c>
      <c r="FP31" s="164">
        <v>26</v>
      </c>
      <c r="FQ31" s="9">
        <v>45499</v>
      </c>
      <c r="FR31" s="4">
        <v>537</v>
      </c>
      <c r="FS31" s="4">
        <v>17960</v>
      </c>
      <c r="FT31" s="117">
        <v>6.4296296296296296E-2</v>
      </c>
      <c r="FU31" s="4">
        <v>26419280</v>
      </c>
      <c r="FV31" s="4">
        <v>789577343</v>
      </c>
      <c r="FW31" s="117">
        <v>-8.5699757167115309E-2</v>
      </c>
      <c r="FX31" s="4">
        <v>588</v>
      </c>
      <c r="FY31" s="4">
        <v>19889</v>
      </c>
      <c r="FZ31" s="117">
        <v>9.0644878262776896E-2</v>
      </c>
      <c r="GA31" s="4">
        <v>44930.748299319726</v>
      </c>
      <c r="GB31" s="117">
        <v>-8.8831533598634604E-2</v>
      </c>
    </row>
    <row r="32" spans="1:184" x14ac:dyDescent="0.3">
      <c r="A32" s="9">
        <v>45500</v>
      </c>
      <c r="B32" s="71">
        <v>106</v>
      </c>
      <c r="C32" s="4">
        <v>6759</v>
      </c>
      <c r="D32" s="117">
        <v>0.15164423240756508</v>
      </c>
      <c r="E32" s="4">
        <v>3896166</v>
      </c>
      <c r="F32" s="4">
        <v>278109125</v>
      </c>
      <c r="G32" s="117">
        <v>-4.1824962916552466E-2</v>
      </c>
      <c r="H32" s="4">
        <v>117</v>
      </c>
      <c r="I32" s="4">
        <v>7251</v>
      </c>
      <c r="J32" s="117">
        <v>0.14405175134111703</v>
      </c>
      <c r="K32" s="4">
        <v>33300.564102564102</v>
      </c>
      <c r="L32" s="117">
        <v>-0.26492331758039545</v>
      </c>
      <c r="M32" s="4">
        <v>10445</v>
      </c>
      <c r="N32" s="32">
        <v>1.0148396361895644E-2</v>
      </c>
      <c r="O32" s="3">
        <v>18</v>
      </c>
      <c r="P32" s="3">
        <v>1636</v>
      </c>
      <c r="Q32" s="117">
        <v>-0.19843214110730034</v>
      </c>
      <c r="R32" s="10">
        <v>837044</v>
      </c>
      <c r="S32" s="4">
        <v>76822637</v>
      </c>
      <c r="T32" s="117">
        <v>-0.20472408527309505</v>
      </c>
      <c r="U32" s="3">
        <v>22</v>
      </c>
      <c r="V32" s="3">
        <v>1781</v>
      </c>
      <c r="W32" s="117">
        <v>-0.20348837209302328</v>
      </c>
      <c r="X32" s="10">
        <v>38047.454545454544</v>
      </c>
      <c r="Y32" s="119">
        <v>-0.19931477533492425</v>
      </c>
      <c r="Z32" s="58">
        <v>1766</v>
      </c>
      <c r="AA32" s="32">
        <v>1.0192525481313703E-2</v>
      </c>
      <c r="AB32" s="3">
        <v>39</v>
      </c>
      <c r="AC32" s="3">
        <v>2047</v>
      </c>
      <c r="AD32" s="117">
        <v>-9.384683488269141E-2</v>
      </c>
      <c r="AE32" s="10">
        <v>1434880</v>
      </c>
      <c r="AF32" s="58">
        <v>70346026</v>
      </c>
      <c r="AG32" s="117">
        <v>-0.29577141957647213</v>
      </c>
      <c r="AH32" s="3">
        <v>45</v>
      </c>
      <c r="AI32" s="3">
        <v>2311</v>
      </c>
      <c r="AJ32" s="117">
        <v>-5.1313628899835817E-2</v>
      </c>
      <c r="AK32" s="10">
        <v>31886.222222222223</v>
      </c>
      <c r="AL32" s="119">
        <v>-0.20167904937979864</v>
      </c>
      <c r="AM32" s="10">
        <v>2311</v>
      </c>
      <c r="AN32" s="33">
        <v>1.6875811337083515E-2</v>
      </c>
      <c r="AO32" s="3">
        <v>32</v>
      </c>
      <c r="AP32" s="3">
        <v>1729</v>
      </c>
      <c r="AQ32" s="117">
        <v>-0.17588179218303146</v>
      </c>
      <c r="AR32" s="10">
        <v>1365962</v>
      </c>
      <c r="AS32" s="4">
        <v>83249803</v>
      </c>
      <c r="AT32" s="117">
        <v>-0.25447265524602636</v>
      </c>
      <c r="AU32" s="3">
        <v>37</v>
      </c>
      <c r="AV32" s="3">
        <v>1949</v>
      </c>
      <c r="AW32" s="117">
        <v>-0.14254289485261773</v>
      </c>
      <c r="AX32" s="10">
        <v>36917.891891891893</v>
      </c>
      <c r="AY32" s="119">
        <v>2.0976285280662976E-2</v>
      </c>
      <c r="AZ32" s="10">
        <v>1710</v>
      </c>
      <c r="BA32" s="33">
        <v>1.8713450292397661E-2</v>
      </c>
      <c r="BB32" s="3">
        <v>0</v>
      </c>
      <c r="BC32" s="3">
        <v>67</v>
      </c>
      <c r="BD32" s="117">
        <v>-0.70089285714285721</v>
      </c>
      <c r="BE32" s="58">
        <v>0</v>
      </c>
      <c r="BF32" s="4">
        <v>4562581</v>
      </c>
      <c r="BG32" s="117">
        <v>-0.71733709194500284</v>
      </c>
      <c r="BH32" s="3">
        <v>0</v>
      </c>
      <c r="BI32" s="3">
        <v>67</v>
      </c>
      <c r="BJ32" s="117">
        <v>-0.70869565217391306</v>
      </c>
      <c r="BK32" s="58">
        <v>0</v>
      </c>
      <c r="BL32" s="119">
        <v>-1</v>
      </c>
      <c r="BM32" s="10">
        <v>56</v>
      </c>
      <c r="BN32" s="33">
        <v>0</v>
      </c>
      <c r="BO32" s="3">
        <v>35</v>
      </c>
      <c r="BP32" s="3">
        <v>1551</v>
      </c>
      <c r="BQ32" s="117">
        <v>-0.15980498374864571</v>
      </c>
      <c r="BR32" s="10">
        <v>1072332</v>
      </c>
      <c r="BS32" s="4">
        <v>62587416</v>
      </c>
      <c r="BT32" s="117">
        <v>-0.30060791961980371</v>
      </c>
      <c r="BU32" s="3">
        <v>36</v>
      </c>
      <c r="BV32" s="3">
        <v>1689</v>
      </c>
      <c r="BW32" s="117">
        <v>-0.13958227203260321</v>
      </c>
      <c r="BX32" s="10">
        <v>29787</v>
      </c>
      <c r="BY32" s="119">
        <v>-0.34083700154228991</v>
      </c>
      <c r="BZ32" s="10">
        <v>2206</v>
      </c>
      <c r="CA32" s="33">
        <v>1.5865820489573891E-2</v>
      </c>
      <c r="CB32" s="3">
        <v>15</v>
      </c>
      <c r="CC32" s="3">
        <v>1014</v>
      </c>
      <c r="CD32" s="117">
        <v>-7.4817518248175174E-2</v>
      </c>
      <c r="CE32" s="10">
        <v>1422925</v>
      </c>
      <c r="CF32" s="4">
        <v>85195160</v>
      </c>
      <c r="CG32" s="117">
        <v>-0.18510797009777036</v>
      </c>
      <c r="CH32" s="3">
        <v>15</v>
      </c>
      <c r="CI32" s="3">
        <v>1050</v>
      </c>
      <c r="CJ32" s="117">
        <v>-7.1618037135278478E-2</v>
      </c>
      <c r="CK32" s="10">
        <v>94861.666666666672</v>
      </c>
      <c r="CL32" s="119">
        <v>-0.21348223665193145</v>
      </c>
      <c r="CM32" s="10">
        <v>1354</v>
      </c>
      <c r="CN32" s="32">
        <v>1.1078286558345642E-2</v>
      </c>
      <c r="CO32" s="3">
        <v>26</v>
      </c>
      <c r="CP32" s="3">
        <v>1345</v>
      </c>
      <c r="CQ32" s="117">
        <v>-0.15726817042606511</v>
      </c>
      <c r="CR32" s="10">
        <v>854188</v>
      </c>
      <c r="CS32" s="4">
        <v>58268671</v>
      </c>
      <c r="CT32" s="117">
        <v>-0.16734873130746719</v>
      </c>
      <c r="CU32" s="3">
        <v>27</v>
      </c>
      <c r="CV32" s="3">
        <v>1473</v>
      </c>
      <c r="CW32" s="117">
        <v>-0.14110787172011663</v>
      </c>
      <c r="CX32" s="10">
        <v>31636.592592592591</v>
      </c>
      <c r="CY32" s="119">
        <v>-0.13750024203836342</v>
      </c>
      <c r="CZ32" s="10">
        <v>1409</v>
      </c>
      <c r="DA32" s="32">
        <v>1.8452803406671398E-2</v>
      </c>
      <c r="DB32" s="3">
        <v>39</v>
      </c>
      <c r="DC32" s="3">
        <v>1117</v>
      </c>
      <c r="DD32" s="117">
        <v>7.592307692307692</v>
      </c>
      <c r="DE32" s="10">
        <v>1858571</v>
      </c>
      <c r="DF32" s="4">
        <v>46810063</v>
      </c>
      <c r="DG32" s="117">
        <v>10.832579463462379</v>
      </c>
      <c r="DH32" s="3">
        <v>45</v>
      </c>
      <c r="DI32" s="3">
        <v>1293</v>
      </c>
      <c r="DJ32" s="117">
        <v>7.736486486486486</v>
      </c>
      <c r="DK32" s="10">
        <v>41301.577777777777</v>
      </c>
      <c r="DL32" s="119">
        <v>0.94910702113156087</v>
      </c>
      <c r="DM32" s="10">
        <v>1575</v>
      </c>
      <c r="DN32" s="32">
        <v>2.4761904761904763E-2</v>
      </c>
      <c r="DO32" s="3">
        <v>18</v>
      </c>
      <c r="DP32" s="3">
        <v>997</v>
      </c>
      <c r="DQ32" s="117">
        <v>1.1303418803418803</v>
      </c>
      <c r="DR32" s="10">
        <v>373493</v>
      </c>
      <c r="DS32" s="4">
        <v>35885963</v>
      </c>
      <c r="DT32" s="117">
        <v>0.81289161967428436</v>
      </c>
      <c r="DU32" s="3">
        <v>22</v>
      </c>
      <c r="DV32" s="3">
        <v>1331</v>
      </c>
      <c r="DW32" s="117">
        <v>1.3641207815275309</v>
      </c>
      <c r="DX32" s="10">
        <v>16976.954545454544</v>
      </c>
      <c r="DY32" s="119">
        <v>-0.58791861764240627</v>
      </c>
      <c r="DZ32" s="10">
        <v>2455</v>
      </c>
      <c r="EA32" s="33">
        <v>7.3319755600814666E-3</v>
      </c>
      <c r="EB32" s="3">
        <v>1</v>
      </c>
      <c r="EC32" s="3">
        <v>27</v>
      </c>
      <c r="ED32" s="117">
        <v>-0.45999999999999996</v>
      </c>
      <c r="EE32" s="58">
        <v>23238</v>
      </c>
      <c r="EF32" s="4">
        <v>878697</v>
      </c>
      <c r="EG32" s="117">
        <v>-0.53100341167227449</v>
      </c>
      <c r="EH32" s="3">
        <v>3</v>
      </c>
      <c r="EI32" s="3">
        <v>63</v>
      </c>
      <c r="EJ32" s="117">
        <v>0</v>
      </c>
      <c r="EK32" s="10">
        <v>7746</v>
      </c>
      <c r="EL32" s="119">
        <v>-0.22547745225477456</v>
      </c>
      <c r="EM32" s="10">
        <v>21</v>
      </c>
      <c r="EN32" s="32">
        <v>4.7619047619047616E-2</v>
      </c>
      <c r="EO32" s="4">
        <v>0</v>
      </c>
      <c r="EP32" s="4">
        <f t="shared" si="0"/>
        <v>0</v>
      </c>
      <c r="EQ32" s="14"/>
      <c r="ER32" s="63">
        <v>0</v>
      </c>
      <c r="ES32" s="4">
        <f t="shared" si="1"/>
        <v>0</v>
      </c>
      <c r="ET32" s="14">
        <v>0</v>
      </c>
      <c r="EU32" s="4">
        <v>0</v>
      </c>
      <c r="EV32" s="4">
        <f t="shared" si="2"/>
        <v>0</v>
      </c>
      <c r="EW32" s="14">
        <v>0</v>
      </c>
      <c r="EX32" s="58">
        <v>0</v>
      </c>
      <c r="EY32" s="14">
        <v>0</v>
      </c>
      <c r="EZ32" s="63">
        <v>0</v>
      </c>
      <c r="FA32" s="66">
        <v>0</v>
      </c>
      <c r="FB32" s="4">
        <v>0</v>
      </c>
      <c r="FC32" s="4">
        <f t="shared" si="3"/>
        <v>0</v>
      </c>
      <c r="FD32" s="14">
        <v>0</v>
      </c>
      <c r="FE32" s="63">
        <v>0</v>
      </c>
      <c r="FF32" s="4">
        <f t="shared" si="4"/>
        <v>0</v>
      </c>
      <c r="FG32" s="14">
        <v>0</v>
      </c>
      <c r="FH32" s="4">
        <v>0</v>
      </c>
      <c r="FI32" s="4">
        <f t="shared" si="5"/>
        <v>0</v>
      </c>
      <c r="FJ32" s="14">
        <v>0</v>
      </c>
      <c r="FK32" s="58">
        <v>0</v>
      </c>
      <c r="FL32" s="14">
        <v>0</v>
      </c>
      <c r="FM32" s="63">
        <v>0</v>
      </c>
      <c r="FN32" s="66">
        <v>0</v>
      </c>
      <c r="FP32" s="164">
        <v>27</v>
      </c>
      <c r="FQ32" s="9">
        <v>45500</v>
      </c>
      <c r="FR32" s="4">
        <v>329</v>
      </c>
      <c r="FS32" s="4">
        <v>18289</v>
      </c>
      <c r="FT32" s="117">
        <v>3.4621259263449611E-2</v>
      </c>
      <c r="FU32" s="4">
        <v>13138799</v>
      </c>
      <c r="FV32" s="4">
        <v>802716142</v>
      </c>
      <c r="FW32" s="117">
        <v>-0.11222206108521993</v>
      </c>
      <c r="FX32" s="4">
        <v>369</v>
      </c>
      <c r="FY32" s="4">
        <v>20258</v>
      </c>
      <c r="FZ32" s="117">
        <v>6.0850439882697893E-2</v>
      </c>
      <c r="GA32" s="4">
        <v>35606.501355013548</v>
      </c>
      <c r="GB32" s="117">
        <v>-0.24575934920858478</v>
      </c>
    </row>
    <row r="33" spans="1:184" x14ac:dyDescent="0.3">
      <c r="A33" s="9">
        <v>45501</v>
      </c>
      <c r="B33" s="71">
        <v>130</v>
      </c>
      <c r="C33" s="4">
        <v>6889</v>
      </c>
      <c r="D33" s="117">
        <v>0.13586150041220124</v>
      </c>
      <c r="E33" s="4">
        <v>5123885</v>
      </c>
      <c r="F33" s="4">
        <v>283233010</v>
      </c>
      <c r="G33" s="117">
        <v>-5.6778013311207465E-2</v>
      </c>
      <c r="H33" s="4">
        <v>137</v>
      </c>
      <c r="I33" s="4">
        <v>7388</v>
      </c>
      <c r="J33" s="117">
        <v>0.12897310513447424</v>
      </c>
      <c r="K33" s="4">
        <v>37400.620437956204</v>
      </c>
      <c r="L33" s="117">
        <v>-0.23213354676588527</v>
      </c>
      <c r="M33" s="4">
        <v>8945</v>
      </c>
      <c r="N33" s="32">
        <v>1.4533258803801007E-2</v>
      </c>
      <c r="O33" s="4">
        <v>25</v>
      </c>
      <c r="P33" s="3">
        <v>1661</v>
      </c>
      <c r="Q33" s="117">
        <v>-0.20942408376963351</v>
      </c>
      <c r="R33" s="58">
        <v>1423471</v>
      </c>
      <c r="S33" s="4">
        <v>78246108</v>
      </c>
      <c r="T33" s="117">
        <v>-0.21475335174491283</v>
      </c>
      <c r="U33" s="4">
        <v>25</v>
      </c>
      <c r="V33" s="3">
        <v>1806</v>
      </c>
      <c r="W33" s="117">
        <v>-0.21444106133101348</v>
      </c>
      <c r="X33" s="10">
        <v>56938.84</v>
      </c>
      <c r="Y33" s="119">
        <v>0.17744947382932752</v>
      </c>
      <c r="Z33" s="58">
        <v>1769</v>
      </c>
      <c r="AA33" s="32">
        <v>1.4132278123233465E-2</v>
      </c>
      <c r="AB33" s="4">
        <v>38</v>
      </c>
      <c r="AC33" s="3">
        <v>2085</v>
      </c>
      <c r="AD33" s="117">
        <v>-0.10859341598973915</v>
      </c>
      <c r="AE33" s="58">
        <v>1044676</v>
      </c>
      <c r="AF33" s="58">
        <v>71390702</v>
      </c>
      <c r="AG33" s="117">
        <v>-0.30336553010424683</v>
      </c>
      <c r="AH33" s="4">
        <v>41</v>
      </c>
      <c r="AI33" s="3">
        <v>2352</v>
      </c>
      <c r="AJ33" s="117">
        <v>-6.7406819984139554E-2</v>
      </c>
      <c r="AK33" s="10">
        <v>25479.90243902439</v>
      </c>
      <c r="AL33" s="119">
        <v>-0.15346839469208284</v>
      </c>
      <c r="AM33" s="10">
        <v>2176</v>
      </c>
      <c r="AN33" s="33">
        <v>1.7463235294117647E-2</v>
      </c>
      <c r="AO33" s="4">
        <v>25</v>
      </c>
      <c r="AP33" s="3">
        <v>1754</v>
      </c>
      <c r="AQ33" s="117">
        <v>-0.19504359798072513</v>
      </c>
      <c r="AR33" s="58">
        <v>1392411</v>
      </c>
      <c r="AS33" s="4">
        <v>84642214</v>
      </c>
      <c r="AT33" s="117">
        <v>-0.26966471869379638</v>
      </c>
      <c r="AU33" s="4">
        <v>32</v>
      </c>
      <c r="AV33" s="3">
        <v>1981</v>
      </c>
      <c r="AW33" s="117">
        <v>-0.1595248196860416</v>
      </c>
      <c r="AX33" s="10">
        <v>43512.84375</v>
      </c>
      <c r="AY33" s="119">
        <v>-0.1357821558353306</v>
      </c>
      <c r="AZ33" s="10">
        <v>1623</v>
      </c>
      <c r="BA33" s="33">
        <v>1.5403573629081947E-2</v>
      </c>
      <c r="BB33" s="4">
        <v>0</v>
      </c>
      <c r="BC33" s="3">
        <v>67</v>
      </c>
      <c r="BD33" s="117">
        <v>-0.7112068965517242</v>
      </c>
      <c r="BE33" s="58">
        <v>0</v>
      </c>
      <c r="BF33" s="4">
        <v>4562581</v>
      </c>
      <c r="BG33" s="117">
        <v>-0.73112797957210007</v>
      </c>
      <c r="BH33" s="4">
        <v>0</v>
      </c>
      <c r="BI33" s="3">
        <v>67</v>
      </c>
      <c r="BJ33" s="117">
        <v>-0.71848739495798319</v>
      </c>
      <c r="BK33" s="58">
        <v>0</v>
      </c>
      <c r="BL33" s="119">
        <v>-1</v>
      </c>
      <c r="BM33" s="10">
        <v>67</v>
      </c>
      <c r="BN33" s="33">
        <v>0</v>
      </c>
      <c r="BO33" s="4">
        <v>46</v>
      </c>
      <c r="BP33" s="3">
        <v>1597</v>
      </c>
      <c r="BQ33" s="117">
        <v>-0.16387434554973823</v>
      </c>
      <c r="BR33" s="58">
        <v>1494232</v>
      </c>
      <c r="BS33" s="4">
        <v>64081648</v>
      </c>
      <c r="BT33" s="117">
        <v>-0.30234782768970137</v>
      </c>
      <c r="BU33" s="4">
        <v>53</v>
      </c>
      <c r="BV33" s="3">
        <v>1742</v>
      </c>
      <c r="BW33" s="117">
        <v>-0.14144898965007391</v>
      </c>
      <c r="BX33" s="10">
        <v>28193.056603773584</v>
      </c>
      <c r="BY33" s="119">
        <v>-0.21321037139888854</v>
      </c>
      <c r="BZ33" s="10">
        <v>2144</v>
      </c>
      <c r="CA33" s="33">
        <v>2.1455223880597014E-2</v>
      </c>
      <c r="CB33" s="4">
        <v>16</v>
      </c>
      <c r="CC33" s="3">
        <v>1030</v>
      </c>
      <c r="CD33" s="117">
        <v>-7.7887197851387646E-2</v>
      </c>
      <c r="CE33" s="58">
        <v>897353</v>
      </c>
      <c r="CF33" s="4">
        <v>86092513</v>
      </c>
      <c r="CG33" s="117">
        <v>-0.18776649778854204</v>
      </c>
      <c r="CH33" s="4">
        <v>16</v>
      </c>
      <c r="CI33" s="3">
        <v>1066</v>
      </c>
      <c r="CJ33" s="117">
        <v>-7.5455333911535138E-2</v>
      </c>
      <c r="CK33" s="10">
        <v>56084.5625</v>
      </c>
      <c r="CL33" s="119">
        <v>-0.14729347343076293</v>
      </c>
      <c r="CM33" s="10">
        <v>1235</v>
      </c>
      <c r="CN33" s="32">
        <v>1.2955465587044534E-2</v>
      </c>
      <c r="CO33" s="4">
        <v>23</v>
      </c>
      <c r="CP33" s="3">
        <v>1368</v>
      </c>
      <c r="CQ33" s="117">
        <v>-0.1719128329297821</v>
      </c>
      <c r="CR33" s="58">
        <v>1150951</v>
      </c>
      <c r="CS33" s="4">
        <v>59419622</v>
      </c>
      <c r="CT33" s="117">
        <v>-0.1780687597025713</v>
      </c>
      <c r="CU33" s="4">
        <v>26</v>
      </c>
      <c r="CV33" s="3">
        <v>1499</v>
      </c>
      <c r="CW33" s="117">
        <v>-0.15501691093573844</v>
      </c>
      <c r="CX33" s="10">
        <v>44267.346153846156</v>
      </c>
      <c r="CY33" s="119">
        <v>0.12916650731165147</v>
      </c>
      <c r="CZ33" s="10">
        <v>1524</v>
      </c>
      <c r="DA33" s="32">
        <v>1.5091863517060367E-2</v>
      </c>
      <c r="DB33" s="4">
        <v>15</v>
      </c>
      <c r="DC33" s="3">
        <v>1132</v>
      </c>
      <c r="DD33" s="117">
        <v>7.1438848920863318</v>
      </c>
      <c r="DE33" s="10">
        <v>659171</v>
      </c>
      <c r="DF33" s="4">
        <v>47469234</v>
      </c>
      <c r="DG33" s="117">
        <v>10.203918862209164</v>
      </c>
      <c r="DH33" s="4">
        <v>20</v>
      </c>
      <c r="DI33" s="3">
        <v>1313</v>
      </c>
      <c r="DJ33" s="117">
        <v>7.3101265822784818</v>
      </c>
      <c r="DK33" s="10">
        <v>32958.550000000003</v>
      </c>
      <c r="DL33" s="119">
        <v>0.17369573733129173</v>
      </c>
      <c r="DM33" s="10">
        <v>1359</v>
      </c>
      <c r="DN33" s="32">
        <v>1.1037527593818985E-2</v>
      </c>
      <c r="DO33" s="4">
        <v>28</v>
      </c>
      <c r="DP33" s="3">
        <v>1025</v>
      </c>
      <c r="DQ33" s="117">
        <v>1.1488469601677149</v>
      </c>
      <c r="DR33" s="58">
        <v>752298</v>
      </c>
      <c r="DS33" s="4">
        <v>36638261</v>
      </c>
      <c r="DT33" s="117">
        <v>0.79974132402702391</v>
      </c>
      <c r="DU33" s="4">
        <v>31</v>
      </c>
      <c r="DV33" s="3">
        <v>1362</v>
      </c>
      <c r="DW33" s="117">
        <v>1.3564013840830449</v>
      </c>
      <c r="DX33" s="10">
        <v>24267.677419354837</v>
      </c>
      <c r="DY33" s="119">
        <v>-0.35302296088027418</v>
      </c>
      <c r="DZ33" s="10">
        <v>2151</v>
      </c>
      <c r="EA33" s="33">
        <v>1.3017201301720131E-2</v>
      </c>
      <c r="EB33" s="4">
        <v>0</v>
      </c>
      <c r="EC33" s="3">
        <v>27</v>
      </c>
      <c r="ED33" s="117">
        <v>-0.45999999999999996</v>
      </c>
      <c r="EE33" s="58">
        <v>0</v>
      </c>
      <c r="EF33" s="4">
        <v>878697</v>
      </c>
      <c r="EG33" s="117">
        <v>-0.53100341167227449</v>
      </c>
      <c r="EH33" s="4">
        <v>0</v>
      </c>
      <c r="EI33" s="3">
        <v>63</v>
      </c>
      <c r="EJ33" s="117">
        <v>0</v>
      </c>
      <c r="EK33" s="58">
        <v>0</v>
      </c>
      <c r="EL33" s="119">
        <v>0</v>
      </c>
      <c r="EM33" s="10">
        <v>13</v>
      </c>
      <c r="EN33" s="32">
        <v>0</v>
      </c>
      <c r="EO33" s="4">
        <v>0</v>
      </c>
      <c r="EP33" s="4">
        <f t="shared" si="0"/>
        <v>0</v>
      </c>
      <c r="EQ33" s="14"/>
      <c r="ER33" s="63">
        <v>0</v>
      </c>
      <c r="ES33" s="4">
        <f t="shared" si="1"/>
        <v>0</v>
      </c>
      <c r="ET33" s="14">
        <v>0</v>
      </c>
      <c r="EU33" s="4">
        <v>0</v>
      </c>
      <c r="EV33" s="4">
        <f t="shared" si="2"/>
        <v>0</v>
      </c>
      <c r="EW33" s="14">
        <v>0</v>
      </c>
      <c r="EX33" s="58">
        <v>0</v>
      </c>
      <c r="EY33" s="14">
        <v>0</v>
      </c>
      <c r="EZ33" s="63">
        <v>0</v>
      </c>
      <c r="FA33" s="66">
        <v>0</v>
      </c>
      <c r="FB33" s="4">
        <v>0</v>
      </c>
      <c r="FC33" s="4">
        <f t="shared" si="3"/>
        <v>0</v>
      </c>
      <c r="FD33" s="14">
        <v>0</v>
      </c>
      <c r="FE33" s="63">
        <v>0</v>
      </c>
      <c r="FF33" s="4">
        <f t="shared" si="4"/>
        <v>0</v>
      </c>
      <c r="FG33" s="14">
        <v>0</v>
      </c>
      <c r="FH33" s="4">
        <v>0</v>
      </c>
      <c r="FI33" s="4">
        <f t="shared" si="5"/>
        <v>0</v>
      </c>
      <c r="FJ33" s="14">
        <v>0</v>
      </c>
      <c r="FK33" s="58">
        <v>0</v>
      </c>
      <c r="FL33" s="14">
        <v>0</v>
      </c>
      <c r="FM33" s="63">
        <v>0</v>
      </c>
      <c r="FN33" s="66">
        <v>0</v>
      </c>
      <c r="FP33" s="164">
        <v>28</v>
      </c>
      <c r="FQ33" s="9">
        <v>45501</v>
      </c>
      <c r="FR33" s="4">
        <v>346</v>
      </c>
      <c r="FS33" s="4">
        <v>18635</v>
      </c>
      <c r="FT33" s="117">
        <v>2.048080608948033E-2</v>
      </c>
      <c r="FU33" s="4">
        <v>13938448</v>
      </c>
      <c r="FV33" s="4">
        <v>816654590</v>
      </c>
      <c r="FW33" s="117">
        <v>-0.1236485047641549</v>
      </c>
      <c r="FX33" s="4">
        <v>381</v>
      </c>
      <c r="FY33" s="4">
        <v>20639</v>
      </c>
      <c r="FZ33" s="117">
        <v>4.6867867106264338E-2</v>
      </c>
      <c r="GA33" s="4">
        <v>36583.853018372705</v>
      </c>
      <c r="GB33" s="117">
        <v>-0.18231260901333901</v>
      </c>
    </row>
    <row r="34" spans="1:184" x14ac:dyDescent="0.3">
      <c r="A34" s="9">
        <v>45502</v>
      </c>
      <c r="B34" s="71">
        <v>300</v>
      </c>
      <c r="C34" s="4">
        <v>7189</v>
      </c>
      <c r="D34" s="117">
        <v>0.15820847430320595</v>
      </c>
      <c r="E34" s="4">
        <v>11643555</v>
      </c>
      <c r="F34" s="4">
        <v>294876565</v>
      </c>
      <c r="G34" s="117">
        <v>-3.9616311434119811E-2</v>
      </c>
      <c r="H34" s="4">
        <v>312</v>
      </c>
      <c r="I34" s="4">
        <v>7700</v>
      </c>
      <c r="J34" s="117">
        <v>0.15114366870982199</v>
      </c>
      <c r="K34" s="4">
        <v>37319.086538461539</v>
      </c>
      <c r="L34" s="117">
        <v>-0.19927037500483902</v>
      </c>
      <c r="M34" s="4">
        <v>11669</v>
      </c>
      <c r="N34" s="32">
        <v>2.5709143885508611E-2</v>
      </c>
      <c r="O34" s="3">
        <v>68</v>
      </c>
      <c r="P34" s="3">
        <v>1729</v>
      </c>
      <c r="Q34" s="117">
        <v>-0.19693450998606599</v>
      </c>
      <c r="R34" s="10">
        <v>3086363</v>
      </c>
      <c r="S34" s="4">
        <v>81332471</v>
      </c>
      <c r="T34" s="117">
        <v>-0.20047086146435977</v>
      </c>
      <c r="U34" s="3">
        <v>79</v>
      </c>
      <c r="V34" s="3">
        <v>1885</v>
      </c>
      <c r="W34" s="117">
        <v>-0.1995753715498938</v>
      </c>
      <c r="X34" s="10">
        <v>39067.886075949369</v>
      </c>
      <c r="Y34" s="119">
        <v>5.1726574489551203E-2</v>
      </c>
      <c r="Z34" s="58">
        <v>2490</v>
      </c>
      <c r="AA34" s="32">
        <v>2.7309236947791166E-2</v>
      </c>
      <c r="AB34" s="3">
        <v>79</v>
      </c>
      <c r="AC34" s="3">
        <v>2164</v>
      </c>
      <c r="AD34" s="117">
        <v>-0.10615448161916563</v>
      </c>
      <c r="AE34" s="10">
        <v>2980062</v>
      </c>
      <c r="AF34" s="58">
        <v>74370764</v>
      </c>
      <c r="AG34" s="117">
        <v>-0.29566000705222995</v>
      </c>
      <c r="AH34" s="3">
        <v>87</v>
      </c>
      <c r="AI34" s="3">
        <v>2439</v>
      </c>
      <c r="AJ34" s="117">
        <v>-6.5875143623132848E-2</v>
      </c>
      <c r="AK34" s="10">
        <v>34253.586206896551</v>
      </c>
      <c r="AL34" s="119">
        <v>-1.9711070561903798E-2</v>
      </c>
      <c r="AM34" s="10">
        <v>2951</v>
      </c>
      <c r="AN34" s="33">
        <v>2.6770586241951881E-2</v>
      </c>
      <c r="AO34" s="3">
        <v>67</v>
      </c>
      <c r="AP34" s="3">
        <v>1821</v>
      </c>
      <c r="AQ34" s="117">
        <v>-0.18377409233527564</v>
      </c>
      <c r="AR34" s="10">
        <v>3531285</v>
      </c>
      <c r="AS34" s="4">
        <v>88173499</v>
      </c>
      <c r="AT34" s="117">
        <v>-0.25567731609157474</v>
      </c>
      <c r="AU34" s="3">
        <v>78</v>
      </c>
      <c r="AV34" s="3">
        <v>2059</v>
      </c>
      <c r="AW34" s="117">
        <v>-0.14564315352697099</v>
      </c>
      <c r="AX34" s="10">
        <v>45272.884615384617</v>
      </c>
      <c r="AY34" s="119">
        <v>-6.5039906554997806E-2</v>
      </c>
      <c r="AZ34" s="10">
        <v>2392</v>
      </c>
      <c r="BA34" s="33">
        <v>2.8010033444816052E-2</v>
      </c>
      <c r="BB34" s="3">
        <v>2</v>
      </c>
      <c r="BC34" s="3">
        <v>69</v>
      </c>
      <c r="BD34" s="117">
        <v>-0.70638297872340428</v>
      </c>
      <c r="BE34" s="58">
        <v>178980</v>
      </c>
      <c r="BF34" s="4">
        <v>4741561</v>
      </c>
      <c r="BG34" s="117">
        <v>-0.7250681029699626</v>
      </c>
      <c r="BH34" s="3">
        <v>2</v>
      </c>
      <c r="BI34" s="3">
        <v>69</v>
      </c>
      <c r="BJ34" s="117">
        <v>-0.7136929460580913</v>
      </c>
      <c r="BK34" s="10">
        <v>89490</v>
      </c>
      <c r="BL34" s="119">
        <v>-3.0689244322489762E-2</v>
      </c>
      <c r="BM34" s="10">
        <v>113</v>
      </c>
      <c r="BN34" s="33">
        <v>1.7699115044247787E-2</v>
      </c>
      <c r="BO34" s="3">
        <v>65</v>
      </c>
      <c r="BP34" s="3">
        <v>1662</v>
      </c>
      <c r="BQ34" s="117">
        <v>-0.15634517766497458</v>
      </c>
      <c r="BR34" s="10">
        <v>2627850</v>
      </c>
      <c r="BS34" s="4">
        <v>66709498</v>
      </c>
      <c r="BT34" s="117">
        <v>-0.29102163382302237</v>
      </c>
      <c r="BU34" s="3">
        <v>67</v>
      </c>
      <c r="BV34" s="3">
        <v>1809</v>
      </c>
      <c r="BW34" s="117">
        <v>-0.13486370157819227</v>
      </c>
      <c r="BX34" s="10">
        <v>39221.641791044778</v>
      </c>
      <c r="BY34" s="119">
        <v>8.6015966417810397E-2</v>
      </c>
      <c r="BZ34" s="10">
        <v>3096</v>
      </c>
      <c r="CA34" s="33">
        <v>2.099483204134367E-2</v>
      </c>
      <c r="CB34" s="3">
        <v>41</v>
      </c>
      <c r="CC34" s="3">
        <v>1071</v>
      </c>
      <c r="CD34" s="117">
        <v>-6.5445026178010512E-2</v>
      </c>
      <c r="CE34" s="10">
        <v>3492686</v>
      </c>
      <c r="CF34" s="4">
        <v>89585199</v>
      </c>
      <c r="CG34" s="117">
        <v>-0.17220147568746769</v>
      </c>
      <c r="CH34" s="3">
        <v>42</v>
      </c>
      <c r="CI34" s="3">
        <v>1108</v>
      </c>
      <c r="CJ34" s="117">
        <v>-6.260575296108295E-2</v>
      </c>
      <c r="CK34" s="10">
        <v>83159.190476190473</v>
      </c>
      <c r="CL34" s="119">
        <v>8.3270831937640066E-2</v>
      </c>
      <c r="CM34" s="10">
        <v>1765</v>
      </c>
      <c r="CN34" s="32">
        <v>2.3229461756373939E-2</v>
      </c>
      <c r="CO34" s="3">
        <v>51</v>
      </c>
      <c r="CP34" s="3">
        <v>1419</v>
      </c>
      <c r="CQ34" s="117">
        <v>-0.16774193548387095</v>
      </c>
      <c r="CR34" s="10">
        <v>2596521</v>
      </c>
      <c r="CS34" s="4">
        <v>62016143</v>
      </c>
      <c r="CT34" s="117">
        <v>-0.16343594636872738</v>
      </c>
      <c r="CU34" s="3">
        <v>55</v>
      </c>
      <c r="CV34" s="3">
        <v>1554</v>
      </c>
      <c r="CW34" s="117">
        <v>-0.15359477124183007</v>
      </c>
      <c r="CX34" s="10">
        <v>47209.472727272725</v>
      </c>
      <c r="CY34" s="119">
        <v>0.59137668494786499</v>
      </c>
      <c r="CZ34" s="10">
        <v>1957</v>
      </c>
      <c r="DA34" s="32">
        <v>2.6060296371997957E-2</v>
      </c>
      <c r="DB34" s="3">
        <v>64</v>
      </c>
      <c r="DC34" s="3">
        <v>1196</v>
      </c>
      <c r="DD34" s="117">
        <v>7.3055555555555554</v>
      </c>
      <c r="DE34" s="10">
        <v>2636102</v>
      </c>
      <c r="DF34" s="4">
        <v>50105336</v>
      </c>
      <c r="DG34" s="117">
        <v>10.237474353925251</v>
      </c>
      <c r="DH34" s="3">
        <v>74</v>
      </c>
      <c r="DI34" s="3">
        <v>1387</v>
      </c>
      <c r="DJ34" s="117">
        <v>7.4060606060606062</v>
      </c>
      <c r="DK34" s="10">
        <v>35623</v>
      </c>
      <c r="DL34" s="119">
        <v>0.123602036678232</v>
      </c>
      <c r="DM34" s="10">
        <v>2001</v>
      </c>
      <c r="DN34" s="32">
        <v>3.1984007996001998E-2</v>
      </c>
      <c r="DO34" s="3">
        <v>47</v>
      </c>
      <c r="DP34" s="3">
        <v>1072</v>
      </c>
      <c r="DQ34" s="117">
        <v>1.2240663900414939</v>
      </c>
      <c r="DR34" s="10">
        <v>2784706</v>
      </c>
      <c r="DS34" s="4">
        <v>39422967</v>
      </c>
      <c r="DT34" s="117">
        <v>0.90761199421178662</v>
      </c>
      <c r="DU34" s="3">
        <v>51</v>
      </c>
      <c r="DV34" s="3">
        <v>1413</v>
      </c>
      <c r="DW34" s="117">
        <v>1.4030612244897958</v>
      </c>
      <c r="DX34" s="10">
        <v>54602.078431372553</v>
      </c>
      <c r="DY34" s="119">
        <v>0.76923331058818456</v>
      </c>
      <c r="DZ34" s="10">
        <v>3259</v>
      </c>
      <c r="EA34" s="33">
        <v>1.4421601718318503E-2</v>
      </c>
      <c r="EB34" s="3">
        <v>0</v>
      </c>
      <c r="EC34" s="3">
        <v>27</v>
      </c>
      <c r="ED34" s="117">
        <v>-0.47058823529411764</v>
      </c>
      <c r="EE34" s="58">
        <v>0</v>
      </c>
      <c r="EF34" s="4">
        <v>878697</v>
      </c>
      <c r="EG34" s="117">
        <v>-0.53502879688091998</v>
      </c>
      <c r="EH34" s="3">
        <v>0</v>
      </c>
      <c r="EI34" s="3">
        <v>63</v>
      </c>
      <c r="EJ34" s="117">
        <v>-1.5625E-2</v>
      </c>
      <c r="EK34" s="58">
        <v>0</v>
      </c>
      <c r="EL34" s="119">
        <v>-1</v>
      </c>
      <c r="EM34" s="10">
        <v>16</v>
      </c>
      <c r="EN34" s="32">
        <v>0</v>
      </c>
      <c r="EO34" s="4">
        <v>0</v>
      </c>
      <c r="EP34" s="4">
        <f t="shared" si="0"/>
        <v>0</v>
      </c>
      <c r="EQ34" s="14"/>
      <c r="ER34" s="63">
        <v>0</v>
      </c>
      <c r="ES34" s="4">
        <f t="shared" si="1"/>
        <v>0</v>
      </c>
      <c r="ET34" s="14">
        <v>0</v>
      </c>
      <c r="EU34" s="4">
        <v>0</v>
      </c>
      <c r="EV34" s="4">
        <f t="shared" si="2"/>
        <v>0</v>
      </c>
      <c r="EW34" s="14">
        <v>0</v>
      </c>
      <c r="EX34" s="58">
        <v>0</v>
      </c>
      <c r="EY34" s="14">
        <v>0</v>
      </c>
      <c r="EZ34" s="63">
        <v>0</v>
      </c>
      <c r="FA34" s="66">
        <v>0</v>
      </c>
      <c r="FB34" s="4">
        <v>0</v>
      </c>
      <c r="FC34" s="4">
        <f t="shared" si="3"/>
        <v>0</v>
      </c>
      <c r="FD34" s="14">
        <v>0</v>
      </c>
      <c r="FE34" s="63">
        <v>0</v>
      </c>
      <c r="FF34" s="4">
        <f t="shared" si="4"/>
        <v>0</v>
      </c>
      <c r="FG34" s="14">
        <v>0</v>
      </c>
      <c r="FH34" s="4">
        <v>0</v>
      </c>
      <c r="FI34" s="4">
        <f t="shared" si="5"/>
        <v>0</v>
      </c>
      <c r="FJ34" s="14">
        <v>0</v>
      </c>
      <c r="FK34" s="58">
        <v>0</v>
      </c>
      <c r="FL34" s="14">
        <v>0</v>
      </c>
      <c r="FM34" s="63">
        <v>0</v>
      </c>
      <c r="FN34" s="66">
        <v>0</v>
      </c>
      <c r="FP34" s="164">
        <v>29</v>
      </c>
      <c r="FQ34" s="9">
        <v>45502</v>
      </c>
      <c r="FR34" s="4">
        <v>784</v>
      </c>
      <c r="FS34" s="4">
        <v>19419</v>
      </c>
      <c r="FT34" s="117">
        <v>3.5956255001333703E-2</v>
      </c>
      <c r="FU34" s="4">
        <v>35558110</v>
      </c>
      <c r="FV34" s="4">
        <v>852212700</v>
      </c>
      <c r="FW34" s="117">
        <v>-0.10624835660745602</v>
      </c>
      <c r="FX34" s="4">
        <v>847</v>
      </c>
      <c r="FY34" s="4">
        <v>21486</v>
      </c>
      <c r="FZ34" s="117">
        <v>6.1981020166073542E-2</v>
      </c>
      <c r="GA34" s="4">
        <v>41981.239669421484</v>
      </c>
      <c r="GB34" s="117">
        <v>2.8432554292812107E-3</v>
      </c>
    </row>
    <row r="35" spans="1:184" x14ac:dyDescent="0.3">
      <c r="A35" s="9">
        <v>45503</v>
      </c>
      <c r="B35" s="71">
        <v>286</v>
      </c>
      <c r="C35" s="4">
        <v>7475</v>
      </c>
      <c r="D35" s="117">
        <v>0.17512969658858668</v>
      </c>
      <c r="E35" s="4">
        <v>12291133</v>
      </c>
      <c r="F35" s="4">
        <v>307167698</v>
      </c>
      <c r="G35" s="117">
        <v>-2.1599263523130352E-2</v>
      </c>
      <c r="H35" s="4">
        <v>306</v>
      </c>
      <c r="I35" s="4">
        <v>8006</v>
      </c>
      <c r="J35" s="117">
        <v>0.16910046728971961</v>
      </c>
      <c r="K35" s="4">
        <v>40167.101307189543</v>
      </c>
      <c r="L35" s="117">
        <v>-7.553410320278231E-2</v>
      </c>
      <c r="M35" s="4">
        <v>12405</v>
      </c>
      <c r="N35" s="32">
        <v>2.3055219669488109E-2</v>
      </c>
      <c r="O35" s="3">
        <v>85</v>
      </c>
      <c r="P35" s="3">
        <v>1814</v>
      </c>
      <c r="Q35" s="117">
        <v>-0.17769718948322755</v>
      </c>
      <c r="R35" s="10">
        <v>4235921</v>
      </c>
      <c r="S35" s="4">
        <v>85568392</v>
      </c>
      <c r="T35" s="117">
        <v>-0.18169668287435603</v>
      </c>
      <c r="U35" s="3">
        <v>97</v>
      </c>
      <c r="V35" s="3">
        <v>1982</v>
      </c>
      <c r="W35" s="117">
        <v>-0.17861583091587241</v>
      </c>
      <c r="X35" s="10">
        <v>43669.288659793812</v>
      </c>
      <c r="Y35" s="119">
        <v>-0.10897813893335651</v>
      </c>
      <c r="Z35" s="58">
        <v>2560</v>
      </c>
      <c r="AA35" s="32">
        <v>3.3203125E-2</v>
      </c>
      <c r="AB35" s="3">
        <v>97</v>
      </c>
      <c r="AC35" s="3">
        <v>2261</v>
      </c>
      <c r="AD35" s="117">
        <v>-9.9203187250995972E-2</v>
      </c>
      <c r="AE35" s="10">
        <v>3265298</v>
      </c>
      <c r="AF35" s="58">
        <v>77636062</v>
      </c>
      <c r="AG35" s="117">
        <v>-0.28632742941561362</v>
      </c>
      <c r="AH35" s="3">
        <v>110</v>
      </c>
      <c r="AI35" s="3">
        <v>2549</v>
      </c>
      <c r="AJ35" s="117">
        <v>-5.8019216555801889E-2</v>
      </c>
      <c r="AK35" s="10">
        <v>29684.527272727271</v>
      </c>
      <c r="AL35" s="119">
        <v>-0.11724294407321334</v>
      </c>
      <c r="AM35" s="10">
        <v>2885</v>
      </c>
      <c r="AN35" s="33">
        <v>3.3622183708838821E-2</v>
      </c>
      <c r="AO35" s="3">
        <v>75</v>
      </c>
      <c r="AP35" s="3">
        <v>1896</v>
      </c>
      <c r="AQ35" s="117">
        <v>-0.16695957820738139</v>
      </c>
      <c r="AR35" s="10">
        <v>3609992</v>
      </c>
      <c r="AS35" s="4">
        <v>91783491</v>
      </c>
      <c r="AT35" s="117">
        <v>-0.23797636071402306</v>
      </c>
      <c r="AU35" s="3">
        <v>81</v>
      </c>
      <c r="AV35" s="3">
        <v>2140</v>
      </c>
      <c r="AW35" s="117">
        <v>-0.13008130081300817</v>
      </c>
      <c r="AX35" s="10">
        <v>44567.8024691358</v>
      </c>
      <c r="AY35" s="119">
        <v>0.1222471852827991</v>
      </c>
      <c r="AZ35" s="10">
        <v>2357</v>
      </c>
      <c r="BA35" s="33">
        <v>3.1820110309715738E-2</v>
      </c>
      <c r="BB35" s="3">
        <v>5</v>
      </c>
      <c r="BC35" s="3">
        <v>74</v>
      </c>
      <c r="BD35" s="117">
        <v>-0.68776371308016881</v>
      </c>
      <c r="BE35" s="58">
        <v>244770</v>
      </c>
      <c r="BF35" s="4">
        <v>4986331</v>
      </c>
      <c r="BG35" s="117">
        <v>-0.71260822080736275</v>
      </c>
      <c r="BH35" s="3">
        <v>5</v>
      </c>
      <c r="BI35" s="3">
        <v>74</v>
      </c>
      <c r="BJ35" s="117">
        <v>-0.69547325102880664</v>
      </c>
      <c r="BK35" s="10">
        <v>48954</v>
      </c>
      <c r="BL35" s="119">
        <v>-5.8395845354875964E-2</v>
      </c>
      <c r="BM35" s="10">
        <v>118</v>
      </c>
      <c r="BN35" s="33">
        <v>4.2372881355932202E-2</v>
      </c>
      <c r="BO35" s="3">
        <v>76</v>
      </c>
      <c r="BP35" s="3">
        <v>1738</v>
      </c>
      <c r="BQ35" s="117">
        <v>-0.14172839506172841</v>
      </c>
      <c r="BR35" s="10">
        <v>3425127</v>
      </c>
      <c r="BS35" s="4">
        <v>70134625</v>
      </c>
      <c r="BT35" s="117">
        <v>-0.27206821818524363</v>
      </c>
      <c r="BU35" s="3">
        <v>79</v>
      </c>
      <c r="BV35" s="3">
        <v>1888</v>
      </c>
      <c r="BW35" s="117">
        <v>-0.1206334420121099</v>
      </c>
      <c r="BX35" s="10">
        <v>43356.037974683546</v>
      </c>
      <c r="BY35" s="119">
        <v>7.6515285568598435E-2</v>
      </c>
      <c r="BZ35" s="10">
        <v>2949</v>
      </c>
      <c r="CA35" s="33">
        <v>2.5771447948457104E-2</v>
      </c>
      <c r="CB35" s="3">
        <v>43</v>
      </c>
      <c r="CC35" s="3">
        <v>1114</v>
      </c>
      <c r="CD35" s="117">
        <v>-4.5415595544130216E-2</v>
      </c>
      <c r="CE35" s="10">
        <v>3740730</v>
      </c>
      <c r="CF35" s="4">
        <v>93325929</v>
      </c>
      <c r="CG35" s="117">
        <v>-0.1484284438730189</v>
      </c>
      <c r="CH35" s="3">
        <v>43</v>
      </c>
      <c r="CI35" s="3">
        <v>1151</v>
      </c>
      <c r="CJ35" s="117">
        <v>-4.3225270157938533E-2</v>
      </c>
      <c r="CK35" s="10">
        <v>86993.720930232565</v>
      </c>
      <c r="CL35" s="119">
        <v>0.33195593622400321</v>
      </c>
      <c r="CM35" s="10">
        <v>1795</v>
      </c>
      <c r="CN35" s="32">
        <v>2.3955431754874652E-2</v>
      </c>
      <c r="CO35" s="3">
        <v>77</v>
      </c>
      <c r="CP35" s="3">
        <v>1496</v>
      </c>
      <c r="CQ35" s="117">
        <v>-0.14465408805031443</v>
      </c>
      <c r="CR35" s="10">
        <v>4365649</v>
      </c>
      <c r="CS35" s="4">
        <v>66381792</v>
      </c>
      <c r="CT35" s="117">
        <v>-0.12431155504745828</v>
      </c>
      <c r="CU35" s="3">
        <v>78</v>
      </c>
      <c r="CV35" s="3">
        <v>1632</v>
      </c>
      <c r="CW35" s="117">
        <v>-0.13329792883696234</v>
      </c>
      <c r="CX35" s="10">
        <v>55969.858974358976</v>
      </c>
      <c r="CY35" s="119">
        <v>0.5721024877904437</v>
      </c>
      <c r="CZ35" s="10">
        <v>1895</v>
      </c>
      <c r="DA35" s="32">
        <v>4.0633245382585753E-2</v>
      </c>
      <c r="DB35" s="3">
        <v>44</v>
      </c>
      <c r="DC35" s="3">
        <v>1240</v>
      </c>
      <c r="DD35" s="117">
        <v>7.5517241379310338</v>
      </c>
      <c r="DE35" s="10">
        <v>2385490</v>
      </c>
      <c r="DF35" s="4">
        <v>52490826</v>
      </c>
      <c r="DG35" s="117">
        <v>10.719967080115175</v>
      </c>
      <c r="DH35" s="3">
        <v>47</v>
      </c>
      <c r="DI35" s="3">
        <v>1434</v>
      </c>
      <c r="DJ35" s="117">
        <v>7.5868263473053901</v>
      </c>
      <c r="DK35" s="10">
        <v>50755.106382978724</v>
      </c>
      <c r="DL35" s="119">
        <v>4.0805912295273998</v>
      </c>
      <c r="DM35" s="10">
        <v>1952</v>
      </c>
      <c r="DN35" s="32">
        <v>2.2540983606557378E-2</v>
      </c>
      <c r="DO35" s="3">
        <v>48</v>
      </c>
      <c r="DP35" s="3">
        <v>1120</v>
      </c>
      <c r="DQ35" s="117">
        <v>1.2857142857142856</v>
      </c>
      <c r="DR35" s="10">
        <v>1818504</v>
      </c>
      <c r="DS35" s="4">
        <v>41241471</v>
      </c>
      <c r="DT35" s="117">
        <v>0.97874769314268439</v>
      </c>
      <c r="DU35" s="3">
        <v>57</v>
      </c>
      <c r="DV35" s="3">
        <v>1470</v>
      </c>
      <c r="DW35" s="117">
        <v>1.4540901502504173</v>
      </c>
      <c r="DX35" s="10">
        <v>31903.57894736842</v>
      </c>
      <c r="DY35" s="119">
        <v>0.99314698120127787</v>
      </c>
      <c r="DZ35" s="10">
        <v>3066</v>
      </c>
      <c r="EA35" s="33">
        <v>1.5655577299412915E-2</v>
      </c>
      <c r="EB35" s="3">
        <v>1</v>
      </c>
      <c r="EC35" s="3">
        <v>28</v>
      </c>
      <c r="ED35" s="117">
        <v>-0.46153846153846156</v>
      </c>
      <c r="EE35" s="58">
        <v>11200</v>
      </c>
      <c r="EF35" s="4">
        <v>889897</v>
      </c>
      <c r="EG35" s="117">
        <v>-0.53208924774377819</v>
      </c>
      <c r="EH35" s="3">
        <v>1</v>
      </c>
      <c r="EI35" s="3">
        <v>64</v>
      </c>
      <c r="EJ35" s="117">
        <v>-1.538461538461533E-2</v>
      </c>
      <c r="EK35" s="10">
        <v>11200</v>
      </c>
      <c r="EL35" s="119">
        <v>-7.1618037135278478E-2</v>
      </c>
      <c r="EM35" s="10">
        <v>28</v>
      </c>
      <c r="EN35" s="32">
        <v>3.5714285714285712E-2</v>
      </c>
      <c r="EO35" s="4">
        <v>0</v>
      </c>
      <c r="EP35" s="4">
        <f t="shared" si="0"/>
        <v>0</v>
      </c>
      <c r="EQ35" s="14"/>
      <c r="ER35" s="63">
        <v>0</v>
      </c>
      <c r="ES35" s="4">
        <f t="shared" si="1"/>
        <v>0</v>
      </c>
      <c r="ET35" s="14">
        <v>0</v>
      </c>
      <c r="EU35" s="4">
        <v>0</v>
      </c>
      <c r="EV35" s="4">
        <f t="shared" si="2"/>
        <v>0</v>
      </c>
      <c r="EW35" s="14">
        <v>0</v>
      </c>
      <c r="EX35" s="58">
        <v>0</v>
      </c>
      <c r="EY35" s="14">
        <v>0</v>
      </c>
      <c r="EZ35" s="63">
        <v>0</v>
      </c>
      <c r="FA35" s="66">
        <v>0</v>
      </c>
      <c r="FB35" s="4">
        <v>0</v>
      </c>
      <c r="FC35" s="4">
        <f t="shared" si="3"/>
        <v>0</v>
      </c>
      <c r="FD35" s="14">
        <v>0</v>
      </c>
      <c r="FE35" s="63">
        <v>0</v>
      </c>
      <c r="FF35" s="4">
        <f t="shared" si="4"/>
        <v>0</v>
      </c>
      <c r="FG35" s="14">
        <v>0</v>
      </c>
      <c r="FH35" s="4">
        <v>0</v>
      </c>
      <c r="FI35" s="4">
        <f t="shared" si="5"/>
        <v>0</v>
      </c>
      <c r="FJ35" s="14">
        <v>0</v>
      </c>
      <c r="FK35" s="58">
        <v>0</v>
      </c>
      <c r="FL35" s="14">
        <v>0</v>
      </c>
      <c r="FM35" s="63">
        <v>0</v>
      </c>
      <c r="FN35" s="66">
        <v>0</v>
      </c>
      <c r="FP35" s="165">
        <v>30</v>
      </c>
      <c r="FQ35" s="9">
        <v>45503</v>
      </c>
      <c r="FR35" s="4">
        <v>837</v>
      </c>
      <c r="FS35" s="4">
        <v>20256</v>
      </c>
      <c r="FT35" s="117">
        <v>5.4011863877614807E-2</v>
      </c>
      <c r="FU35" s="4">
        <v>39393814</v>
      </c>
      <c r="FV35" s="4">
        <v>891606514</v>
      </c>
      <c r="FW35" s="117">
        <v>-8.465537605740292E-2</v>
      </c>
      <c r="FX35" s="4">
        <v>904</v>
      </c>
      <c r="FY35" s="4">
        <v>22390</v>
      </c>
      <c r="FZ35" s="117">
        <v>7.9868814507572106E-2</v>
      </c>
      <c r="GA35" s="4">
        <v>43577.227876106197</v>
      </c>
      <c r="GB35" s="117">
        <v>6.4849432600261325E-2</v>
      </c>
    </row>
    <row r="36" spans="1:184" x14ac:dyDescent="0.3">
      <c r="A36" s="9">
        <v>45504</v>
      </c>
      <c r="B36" s="71">
        <v>332</v>
      </c>
      <c r="C36" s="4">
        <v>7807</v>
      </c>
      <c r="D36" s="117">
        <v>0.17966152916288913</v>
      </c>
      <c r="E36" s="4">
        <v>14258993</v>
      </c>
      <c r="F36" s="4">
        <v>321426691</v>
      </c>
      <c r="G36" s="117">
        <v>-2.0402683770141095E-2</v>
      </c>
      <c r="H36" s="4">
        <v>350</v>
      </c>
      <c r="I36" s="4">
        <v>8356</v>
      </c>
      <c r="J36" s="117">
        <v>0.17359550561797743</v>
      </c>
      <c r="K36" s="4">
        <v>40739.980000000003</v>
      </c>
      <c r="L36" s="117">
        <v>-0.21811350938102947</v>
      </c>
      <c r="M36" s="4">
        <v>14462</v>
      </c>
      <c r="N36" s="32">
        <v>2.2956714147420829E-2</v>
      </c>
      <c r="O36" s="3">
        <v>66</v>
      </c>
      <c r="P36" s="3">
        <v>1880</v>
      </c>
      <c r="Q36" s="117">
        <v>-0.18930573523070293</v>
      </c>
      <c r="R36" s="10">
        <v>3337739</v>
      </c>
      <c r="S36" s="4">
        <v>88906131</v>
      </c>
      <c r="T36" s="117">
        <v>-0.19241909682855873</v>
      </c>
      <c r="U36" s="3">
        <v>77</v>
      </c>
      <c r="V36" s="3">
        <v>2059</v>
      </c>
      <c r="W36" s="117">
        <v>-0.18809148264984232</v>
      </c>
      <c r="X36" s="10">
        <v>43347.259740259738</v>
      </c>
      <c r="Y36" s="119">
        <v>-3.4351385332661799E-2</v>
      </c>
      <c r="Z36" s="58">
        <v>2446</v>
      </c>
      <c r="AA36" s="32">
        <v>2.6982829108748978E-2</v>
      </c>
      <c r="AB36" s="3">
        <v>108</v>
      </c>
      <c r="AC36" s="3">
        <v>2369</v>
      </c>
      <c r="AD36" s="117">
        <v>-0.10805722891566261</v>
      </c>
      <c r="AE36" s="10">
        <v>3283791</v>
      </c>
      <c r="AF36" s="58">
        <v>80919853</v>
      </c>
      <c r="AG36" s="117">
        <v>-0.29724477504839941</v>
      </c>
      <c r="AH36" s="3">
        <v>120</v>
      </c>
      <c r="AI36" s="3">
        <v>2669</v>
      </c>
      <c r="AJ36" s="117">
        <v>-7.3263888888888906E-2</v>
      </c>
      <c r="AK36" s="10">
        <v>27364.924999999999</v>
      </c>
      <c r="AL36" s="119">
        <v>-0.25165488655605739</v>
      </c>
      <c r="AM36" s="10">
        <v>3012</v>
      </c>
      <c r="AN36" s="33">
        <v>3.5856573705179286E-2</v>
      </c>
      <c r="AO36" s="3">
        <v>65</v>
      </c>
      <c r="AP36" s="3">
        <v>1961</v>
      </c>
      <c r="AQ36" s="117">
        <v>-0.17361989043404968</v>
      </c>
      <c r="AR36" s="10">
        <v>3818470</v>
      </c>
      <c r="AS36" s="4">
        <v>95601961</v>
      </c>
      <c r="AT36" s="117">
        <v>-0.24178802891764317</v>
      </c>
      <c r="AU36" s="3">
        <v>75</v>
      </c>
      <c r="AV36" s="3">
        <v>2215</v>
      </c>
      <c r="AW36" s="117">
        <v>-0.13577838470542336</v>
      </c>
      <c r="AX36" s="10">
        <v>50912.933333333334</v>
      </c>
      <c r="AY36" s="119">
        <v>-7.0480650494121666E-2</v>
      </c>
      <c r="AZ36" s="10">
        <v>2288</v>
      </c>
      <c r="BA36" s="33">
        <v>2.8409090909090908E-2</v>
      </c>
      <c r="BB36" s="3">
        <v>5</v>
      </c>
      <c r="BC36" s="3">
        <v>79</v>
      </c>
      <c r="BD36" s="117">
        <v>-0.67755102040816328</v>
      </c>
      <c r="BE36" s="58">
        <v>379950</v>
      </c>
      <c r="BF36" s="4">
        <v>5366281</v>
      </c>
      <c r="BG36" s="117">
        <v>-0.70532938753839214</v>
      </c>
      <c r="BH36" s="3">
        <v>5</v>
      </c>
      <c r="BI36" s="3">
        <v>79</v>
      </c>
      <c r="BJ36" s="117">
        <v>-0.68525896414342635</v>
      </c>
      <c r="BK36" s="10">
        <v>75990</v>
      </c>
      <c r="BL36" s="119">
        <v>-0.29379456475524668</v>
      </c>
      <c r="BM36" s="10">
        <v>106</v>
      </c>
      <c r="BN36" s="33">
        <v>4.716981132075472E-2</v>
      </c>
      <c r="BO36" s="3">
        <v>94</v>
      </c>
      <c r="BP36" s="3">
        <v>1832</v>
      </c>
      <c r="BQ36" s="117">
        <v>-0.14512365842277186</v>
      </c>
      <c r="BR36" s="10">
        <v>3763271</v>
      </c>
      <c r="BS36" s="4">
        <v>73897896</v>
      </c>
      <c r="BT36" s="117">
        <v>-0.27378778537402537</v>
      </c>
      <c r="BU36" s="3">
        <v>109</v>
      </c>
      <c r="BV36" s="3">
        <v>1997</v>
      </c>
      <c r="BW36" s="117">
        <v>-0.12103873239436624</v>
      </c>
      <c r="BX36" s="10">
        <v>34525.422018348625</v>
      </c>
      <c r="BY36" s="119">
        <v>-0.20230598982557768</v>
      </c>
      <c r="BZ36" s="10">
        <v>2722</v>
      </c>
      <c r="CA36" s="33">
        <v>3.4533431300514325E-2</v>
      </c>
      <c r="CB36" s="3">
        <v>37</v>
      </c>
      <c r="CC36" s="3">
        <v>1151</v>
      </c>
      <c r="CD36" s="117">
        <v>-6.7260940032414895E-2</v>
      </c>
      <c r="CE36" s="10">
        <v>2355592</v>
      </c>
      <c r="CF36" s="4">
        <v>95681521</v>
      </c>
      <c r="CG36" s="117">
        <v>-0.1710723884703339</v>
      </c>
      <c r="CH36" s="3">
        <v>37</v>
      </c>
      <c r="CI36" s="3">
        <v>1188</v>
      </c>
      <c r="CJ36" s="117">
        <v>-6.4566929133858308E-2</v>
      </c>
      <c r="CK36" s="10">
        <v>63664.648648648646</v>
      </c>
      <c r="CL36" s="119">
        <v>-0.26903653377308046</v>
      </c>
      <c r="CM36" s="10">
        <v>1860</v>
      </c>
      <c r="CN36" s="32">
        <v>1.9892473118279571E-2</v>
      </c>
      <c r="CO36" s="3">
        <v>53</v>
      </c>
      <c r="CP36" s="3">
        <v>1549</v>
      </c>
      <c r="CQ36" s="117">
        <v>-0.16315505132360886</v>
      </c>
      <c r="CR36" s="10">
        <v>1959654</v>
      </c>
      <c r="CS36" s="4">
        <v>68341446</v>
      </c>
      <c r="CT36" s="117">
        <v>-0.14235916665880244</v>
      </c>
      <c r="CU36" s="3">
        <v>60</v>
      </c>
      <c r="CV36" s="3">
        <v>1692</v>
      </c>
      <c r="CW36" s="117">
        <v>-0.1506024096385542</v>
      </c>
      <c r="CX36" s="10">
        <v>32660.9</v>
      </c>
      <c r="CY36" s="119">
        <v>-8.2495148358431192E-2</v>
      </c>
      <c r="CZ36" s="10">
        <v>1776</v>
      </c>
      <c r="DA36" s="32">
        <v>2.9842342342342343E-2</v>
      </c>
      <c r="DB36" s="3">
        <v>59</v>
      </c>
      <c r="DC36" s="3">
        <v>1299</v>
      </c>
      <c r="DD36" s="117">
        <v>7.3806451612903228</v>
      </c>
      <c r="DE36" s="10">
        <v>2378107</v>
      </c>
      <c r="DF36" s="4">
        <v>54868933</v>
      </c>
      <c r="DG36" s="117">
        <v>10.913546184725003</v>
      </c>
      <c r="DH36" s="3">
        <v>65</v>
      </c>
      <c r="DI36" s="3">
        <v>1499</v>
      </c>
      <c r="DJ36" s="117">
        <v>7.1912568306010929</v>
      </c>
      <c r="DK36" s="10">
        <v>36586.261538461542</v>
      </c>
      <c r="DL36" s="119">
        <v>3.6151071004051145</v>
      </c>
      <c r="DM36" s="10">
        <v>2015</v>
      </c>
      <c r="DN36" s="32">
        <v>2.9280397022332507E-2</v>
      </c>
      <c r="DO36" s="3">
        <v>37</v>
      </c>
      <c r="DP36" s="3">
        <v>1157</v>
      </c>
      <c r="DQ36" s="117">
        <v>1.2910891089108909</v>
      </c>
      <c r="DR36" s="10">
        <v>1820975</v>
      </c>
      <c r="DS36" s="4">
        <v>43062446</v>
      </c>
      <c r="DT36" s="117">
        <v>0.99040785143101084</v>
      </c>
      <c r="DU36" s="3">
        <v>42</v>
      </c>
      <c r="DV36" s="3">
        <v>1512</v>
      </c>
      <c r="DW36" s="117">
        <v>1.4</v>
      </c>
      <c r="DX36" s="10">
        <v>43356.547619047618</v>
      </c>
      <c r="DY36" s="119">
        <v>0.6953711835980263</v>
      </c>
      <c r="DZ36" s="10">
        <v>2986</v>
      </c>
      <c r="EA36" s="33">
        <v>1.2391158740790355E-2</v>
      </c>
      <c r="EB36" s="3">
        <v>0</v>
      </c>
      <c r="EC36" s="3">
        <v>28</v>
      </c>
      <c r="ED36" s="117">
        <v>-0.48148148148148151</v>
      </c>
      <c r="EE36" s="58">
        <v>0</v>
      </c>
      <c r="EF36" s="4">
        <v>889897</v>
      </c>
      <c r="EG36" s="117">
        <v>-0.55677211066639298</v>
      </c>
      <c r="EH36" s="3">
        <v>0</v>
      </c>
      <c r="EI36" s="3">
        <v>64</v>
      </c>
      <c r="EJ36" s="117">
        <v>-5.8823529411764719E-2</v>
      </c>
      <c r="EK36" s="58">
        <v>0</v>
      </c>
      <c r="EL36" s="119">
        <v>-1</v>
      </c>
      <c r="EM36" s="10">
        <v>18</v>
      </c>
      <c r="EN36" s="32">
        <v>0</v>
      </c>
      <c r="EO36" s="4">
        <v>0</v>
      </c>
      <c r="EP36" s="4">
        <f t="shared" ref="EP36" si="6">+EP35+EO36</f>
        <v>0</v>
      </c>
      <c r="EQ36" s="14"/>
      <c r="ER36" s="63">
        <v>0</v>
      </c>
      <c r="ES36" s="4">
        <f t="shared" ref="ES36" si="7">+ES35+ER36</f>
        <v>0</v>
      </c>
      <c r="ET36" s="14">
        <v>0</v>
      </c>
      <c r="EU36" s="4">
        <v>0</v>
      </c>
      <c r="EV36" s="4">
        <f t="shared" ref="EV36" si="8">+EV35+EU36</f>
        <v>0</v>
      </c>
      <c r="EW36" s="14">
        <v>0</v>
      </c>
      <c r="EX36" s="58">
        <v>0</v>
      </c>
      <c r="EY36" s="14">
        <v>0</v>
      </c>
      <c r="EZ36" s="63">
        <v>0</v>
      </c>
      <c r="FA36" s="66">
        <v>0</v>
      </c>
      <c r="FB36" s="4">
        <v>0</v>
      </c>
      <c r="FC36" s="4">
        <f t="shared" ref="FC36" si="9">+FC35+FB36</f>
        <v>0</v>
      </c>
      <c r="FD36" s="14">
        <v>0</v>
      </c>
      <c r="FE36" s="63">
        <v>0</v>
      </c>
      <c r="FF36" s="4">
        <f t="shared" ref="FF36" si="10">+FF35+FE36</f>
        <v>0</v>
      </c>
      <c r="FG36" s="14">
        <v>0</v>
      </c>
      <c r="FH36" s="4">
        <v>0</v>
      </c>
      <c r="FI36" s="4">
        <f t="shared" ref="FI36" si="11">+FI35+FH36</f>
        <v>0</v>
      </c>
      <c r="FJ36" s="14">
        <v>0</v>
      </c>
      <c r="FK36" s="58">
        <v>0</v>
      </c>
      <c r="FL36" s="14">
        <v>0</v>
      </c>
      <c r="FM36" s="63">
        <v>0</v>
      </c>
      <c r="FN36" s="66">
        <v>0</v>
      </c>
      <c r="FP36" s="165">
        <v>31</v>
      </c>
      <c r="FQ36" s="9">
        <v>45504</v>
      </c>
      <c r="FR36" s="4">
        <v>856</v>
      </c>
      <c r="FS36" s="4">
        <v>21112</v>
      </c>
      <c r="FT36" s="117">
        <v>4.7585967349774272E-2</v>
      </c>
      <c r="FU36" s="4">
        <v>37356542</v>
      </c>
      <c r="FV36" s="4">
        <v>928963056</v>
      </c>
      <c r="FW36" s="117">
        <v>-9.1724618822653814E-2</v>
      </c>
      <c r="FX36" s="4">
        <v>940</v>
      </c>
      <c r="FY36" s="4">
        <v>23330</v>
      </c>
      <c r="FZ36" s="117">
        <v>7.1904433723868566E-2</v>
      </c>
      <c r="GA36" s="4">
        <v>39741.002127659573</v>
      </c>
      <c r="GB36" s="117">
        <v>-0.15884542690922809</v>
      </c>
    </row>
    <row r="37" spans="1:184" ht="15.6" x14ac:dyDescent="0.3">
      <c r="A37" s="121" t="s">
        <v>21</v>
      </c>
      <c r="B37" s="122">
        <v>7807</v>
      </c>
      <c r="C37" s="122">
        <v>128583</v>
      </c>
      <c r="D37" s="160">
        <v>0.19780342620797575</v>
      </c>
      <c r="E37" s="122">
        <v>321426691</v>
      </c>
      <c r="F37" s="122">
        <v>5255731508</v>
      </c>
      <c r="G37" s="160">
        <v>-8.2993871394881902E-3</v>
      </c>
      <c r="H37" s="122">
        <v>8356</v>
      </c>
      <c r="I37" s="122">
        <v>137528</v>
      </c>
      <c r="J37" s="160">
        <v>0.18561686940179478</v>
      </c>
      <c r="K37" s="178">
        <v>38466.573839157492</v>
      </c>
      <c r="L37" s="160">
        <v>-0.16530243040251369</v>
      </c>
      <c r="M37" s="122">
        <v>368956</v>
      </c>
      <c r="N37" s="160">
        <v>0.33875187320616695</v>
      </c>
      <c r="O37" s="122">
        <v>1880</v>
      </c>
      <c r="P37" s="122">
        <v>31632</v>
      </c>
      <c r="Q37" s="160">
        <v>-0.14008427348103847</v>
      </c>
      <c r="R37" s="122">
        <v>88906131</v>
      </c>
      <c r="S37" s="172">
        <v>1472388171</v>
      </c>
      <c r="T37" s="160">
        <v>-0.13983938369382276</v>
      </c>
      <c r="U37" s="122">
        <v>2059</v>
      </c>
      <c r="V37" s="122">
        <v>34452</v>
      </c>
      <c r="W37" s="160">
        <v>-0.14458100558659215</v>
      </c>
      <c r="X37" s="178">
        <v>43179.276833414282</v>
      </c>
      <c r="Y37" s="160">
        <v>-5.3301746271126049E-3</v>
      </c>
      <c r="Z37" s="172">
        <v>73380</v>
      </c>
      <c r="AA37" s="123">
        <v>-0.19380355965721818</v>
      </c>
      <c r="AB37" s="122">
        <v>2369</v>
      </c>
      <c r="AC37" s="122">
        <v>38553</v>
      </c>
      <c r="AD37" s="160">
        <v>-6.4361121223152518E-2</v>
      </c>
      <c r="AE37" s="122">
        <v>80919853</v>
      </c>
      <c r="AF37" s="172">
        <v>1327430781</v>
      </c>
      <c r="AG37" s="160">
        <v>-0.28267464217130756</v>
      </c>
      <c r="AH37" s="122">
        <v>2669</v>
      </c>
      <c r="AI37" s="122">
        <v>43668</v>
      </c>
      <c r="AJ37" s="160">
        <v>-1.6530786901490901E-2</v>
      </c>
      <c r="AK37" s="178">
        <v>30318.416260771824</v>
      </c>
      <c r="AL37" s="160">
        <v>-0.24168788015713383</v>
      </c>
      <c r="AM37" s="122">
        <v>84498</v>
      </c>
      <c r="AN37" s="173">
        <v>-0.23808407422769651</v>
      </c>
      <c r="AO37" s="122">
        <v>1961</v>
      </c>
      <c r="AP37" s="122">
        <v>32582</v>
      </c>
      <c r="AQ37" s="160">
        <v>-0.14156237649848502</v>
      </c>
      <c r="AR37" s="122">
        <v>95601961</v>
      </c>
      <c r="AS37" s="172">
        <v>1550834372</v>
      </c>
      <c r="AT37" s="160">
        <v>-0.22061855614355619</v>
      </c>
      <c r="AU37" s="122">
        <v>2215</v>
      </c>
      <c r="AV37" s="122">
        <v>36750</v>
      </c>
      <c r="AW37" s="160">
        <v>-0.10243259085580303</v>
      </c>
      <c r="AX37" s="178">
        <v>43161.156207674947</v>
      </c>
      <c r="AY37" s="160">
        <v>-0.12266488402524567</v>
      </c>
      <c r="AZ37" s="172">
        <v>71303</v>
      </c>
      <c r="BA37" s="123">
        <v>-0.35913752348082439</v>
      </c>
      <c r="BB37" s="122">
        <v>79</v>
      </c>
      <c r="BC37" s="122">
        <v>1104</v>
      </c>
      <c r="BD37" s="160">
        <v>-0.72894672231770197</v>
      </c>
      <c r="BE37" s="122">
        <v>5366281</v>
      </c>
      <c r="BF37" s="172">
        <v>69340527</v>
      </c>
      <c r="BG37" s="161">
        <v>-0.76068461805308563</v>
      </c>
      <c r="BH37" s="122">
        <v>79</v>
      </c>
      <c r="BI37" s="122">
        <v>1104</v>
      </c>
      <c r="BJ37" s="160">
        <v>-0.73487031700288186</v>
      </c>
      <c r="BK37" s="178">
        <v>67927.607594936708</v>
      </c>
      <c r="BL37" s="160">
        <v>-6.3768054077676051E-2</v>
      </c>
      <c r="BM37" s="172">
        <v>2849</v>
      </c>
      <c r="BN37" s="123">
        <v>-0.71058512799674922</v>
      </c>
      <c r="BO37" s="122">
        <v>1832</v>
      </c>
      <c r="BP37" s="122">
        <v>29136</v>
      </c>
      <c r="BQ37" s="160">
        <v>-9.3183940242763774E-2</v>
      </c>
      <c r="BR37" s="122">
        <v>73897896</v>
      </c>
      <c r="BS37" s="172">
        <v>1173201468</v>
      </c>
      <c r="BT37" s="161">
        <v>-0.25890315177148016</v>
      </c>
      <c r="BU37" s="122">
        <v>1997</v>
      </c>
      <c r="BV37" s="122">
        <v>31693</v>
      </c>
      <c r="BW37" s="160">
        <v>-7.2544773498770976E-2</v>
      </c>
      <c r="BX37" s="178">
        <v>37004.454682023032</v>
      </c>
      <c r="BY37" s="160">
        <v>-0.17378359958426914</v>
      </c>
      <c r="BZ37" s="172">
        <v>84119</v>
      </c>
      <c r="CA37" s="123">
        <v>-0.12384255642700159</v>
      </c>
      <c r="CB37" s="122">
        <v>1151</v>
      </c>
      <c r="CC37" s="122">
        <v>19769</v>
      </c>
      <c r="CD37" s="161">
        <v>-1.1500575028751459E-2</v>
      </c>
      <c r="CE37" s="122">
        <v>95681521</v>
      </c>
      <c r="CF37" s="172">
        <v>1635984918</v>
      </c>
      <c r="CG37" s="161">
        <v>-0.13469494087873235</v>
      </c>
      <c r="CH37" s="122">
        <v>1188</v>
      </c>
      <c r="CI37" s="122">
        <v>20386</v>
      </c>
      <c r="CJ37" s="160">
        <v>-1.2354052613729904E-2</v>
      </c>
      <c r="CK37" s="178">
        <v>80540.000841750836</v>
      </c>
      <c r="CL37" s="160">
        <v>-0.11385684626037385</v>
      </c>
      <c r="CM37" s="172">
        <v>53439</v>
      </c>
      <c r="CN37" s="123">
        <v>-8.7277323267690332E-2</v>
      </c>
      <c r="CO37" s="122">
        <v>1549</v>
      </c>
      <c r="CP37" s="122">
        <v>25740</v>
      </c>
      <c r="CQ37" s="161">
        <v>-7.0355388616006986E-2</v>
      </c>
      <c r="CR37" s="122">
        <v>68341446</v>
      </c>
      <c r="CS37" s="172">
        <v>1129501394</v>
      </c>
      <c r="CT37" s="161">
        <v>-7.0534357342787235E-2</v>
      </c>
      <c r="CU37" s="122">
        <v>1692</v>
      </c>
      <c r="CV37" s="122">
        <v>28305</v>
      </c>
      <c r="CW37" s="123">
        <v>-5.4103729447934734E-2</v>
      </c>
      <c r="CX37" s="178">
        <v>40390.925531914894</v>
      </c>
      <c r="CY37" s="160">
        <v>9.7048108839630221E-3</v>
      </c>
      <c r="CZ37" s="172">
        <v>53898</v>
      </c>
      <c r="DA37" s="123">
        <v>-0.16422955852936161</v>
      </c>
      <c r="DB37" s="122">
        <v>1299</v>
      </c>
      <c r="DC37" s="122">
        <v>20941</v>
      </c>
      <c r="DD37" s="161">
        <v>7.9300639658848606</v>
      </c>
      <c r="DE37" s="122">
        <v>54868933</v>
      </c>
      <c r="DF37" s="172">
        <v>879839047</v>
      </c>
      <c r="DG37" s="161">
        <v>11.581043131244055</v>
      </c>
      <c r="DH37" s="122">
        <v>1499</v>
      </c>
      <c r="DI37" s="122">
        <v>24216</v>
      </c>
      <c r="DJ37" s="160">
        <v>7.8768328445747802</v>
      </c>
      <c r="DK37" s="178">
        <v>36603.691127418278</v>
      </c>
      <c r="DL37" s="160">
        <v>0.45442224936936348</v>
      </c>
      <c r="DM37" s="172">
        <v>58340</v>
      </c>
      <c r="DN37" s="123">
        <v>7.0646944982029307</v>
      </c>
      <c r="DO37" s="122">
        <v>1157</v>
      </c>
      <c r="DP37" s="122">
        <v>18872</v>
      </c>
      <c r="DQ37" s="161">
        <v>1.2541806020066888</v>
      </c>
      <c r="DR37" s="122">
        <v>43062446</v>
      </c>
      <c r="DS37" s="172">
        <v>686312464</v>
      </c>
      <c r="DT37" s="161">
        <v>0.90069090590586898</v>
      </c>
      <c r="DU37" s="122">
        <v>1512</v>
      </c>
      <c r="DV37" s="122">
        <v>25076</v>
      </c>
      <c r="DW37" s="160">
        <v>1.4852329038652132</v>
      </c>
      <c r="DX37" s="178">
        <v>28480.453703703704</v>
      </c>
      <c r="DY37" s="160">
        <v>-0.17066339523707874</v>
      </c>
      <c r="DZ37" s="172">
        <v>97413</v>
      </c>
      <c r="EA37" s="123">
        <v>0.98050258203553864</v>
      </c>
      <c r="EB37" s="122">
        <v>28</v>
      </c>
      <c r="EC37" s="122">
        <v>526</v>
      </c>
      <c r="ED37" s="161">
        <v>-0.44279661016949157</v>
      </c>
      <c r="EE37" s="172">
        <v>889897</v>
      </c>
      <c r="EF37" s="172">
        <v>16937897</v>
      </c>
      <c r="EG37" s="161">
        <v>-0.47343802295510817</v>
      </c>
      <c r="EH37" s="122">
        <v>64</v>
      </c>
      <c r="EI37" s="122">
        <v>1322</v>
      </c>
      <c r="EJ37" s="160">
        <v>0.14261019878997416</v>
      </c>
      <c r="EK37" s="37">
        <f>+EE37/EH37</f>
        <v>13904.640625</v>
      </c>
      <c r="EL37" s="160"/>
      <c r="EM37" s="172">
        <v>748</v>
      </c>
      <c r="EN37" s="123">
        <v>-0.54776299879081014</v>
      </c>
      <c r="EO37" s="122">
        <f>SUM(EO6:EO34)</f>
        <v>0</v>
      </c>
      <c r="EP37" s="122">
        <f>SUM(EP6:EP34)</f>
        <v>0</v>
      </c>
      <c r="EQ37" s="120"/>
      <c r="ER37" s="122">
        <f>SUM(ER6:ER34)</f>
        <v>0</v>
      </c>
      <c r="ES37" s="122">
        <f>SUM(ES6:ES34)</f>
        <v>0</v>
      </c>
      <c r="ET37" s="120"/>
      <c r="EU37" s="122">
        <f>SUM(EU6:EU34)</f>
        <v>0</v>
      </c>
      <c r="EV37" s="122">
        <f>SUM(EV6:EV34)</f>
        <v>0</v>
      </c>
      <c r="EW37" s="120"/>
      <c r="EX37" s="122">
        <v>0</v>
      </c>
      <c r="EY37" s="120"/>
      <c r="EZ37" s="122">
        <f>SUM(EZ6:EZ34)</f>
        <v>0</v>
      </c>
      <c r="FA37" s="120"/>
      <c r="FB37" s="122">
        <f>SUM(FB6:FB34)</f>
        <v>0</v>
      </c>
      <c r="FC37" s="122">
        <f>SUM(FC6:FC34)</f>
        <v>0</v>
      </c>
      <c r="FD37" s="120"/>
      <c r="FE37" s="122">
        <f>SUM(FE6:FE34)</f>
        <v>0</v>
      </c>
      <c r="FF37" s="122">
        <f>SUM(FF6:FF34)</f>
        <v>0</v>
      </c>
      <c r="FG37" s="120"/>
      <c r="FH37" s="122">
        <f>SUM(FH6:FH34)</f>
        <v>0</v>
      </c>
      <c r="FI37" s="122">
        <f>SUM(FI6:FI34)</f>
        <v>0</v>
      </c>
      <c r="FJ37" s="120"/>
      <c r="FK37" s="122">
        <v>0</v>
      </c>
      <c r="FL37" s="120"/>
      <c r="FM37" s="122">
        <f>SUM(FM6:FM34)</f>
        <v>0</v>
      </c>
      <c r="FN37" s="120"/>
      <c r="FQ37" s="162" t="s">
        <v>21</v>
      </c>
      <c r="FR37" s="37">
        <v>21112</v>
      </c>
      <c r="FS37" s="37">
        <v>347438</v>
      </c>
      <c r="FT37" s="126">
        <v>8.9676802207969475E-2</v>
      </c>
      <c r="FU37" s="37">
        <v>928963056</v>
      </c>
      <c r="FV37" s="37">
        <v>15197502547</v>
      </c>
      <c r="FW37" s="126">
        <v>-6.7276505646494233E-2</v>
      </c>
      <c r="FX37" s="37">
        <v>23330</v>
      </c>
      <c r="FY37" s="37">
        <v>384781</v>
      </c>
      <c r="FZ37" s="126">
        <v>0.11694543301189575</v>
      </c>
      <c r="GA37" s="38">
        <v>39818.390741534502</v>
      </c>
      <c r="GB37" s="126">
        <v>-0.15265265017895679</v>
      </c>
    </row>
    <row r="40" spans="1:184" ht="31.2" x14ac:dyDescent="0.6">
      <c r="A40" s="212">
        <v>45839</v>
      </c>
      <c r="B40" s="212"/>
      <c r="C40" s="212"/>
      <c r="D40" s="212"/>
      <c r="E40" s="212"/>
      <c r="F40" s="212"/>
      <c r="G40" s="212"/>
      <c r="H40" s="212"/>
      <c r="I40" s="212"/>
      <c r="J40" s="212"/>
      <c r="K40" s="212"/>
      <c r="L40" s="212"/>
      <c r="M40" s="212"/>
      <c r="N40" s="212"/>
      <c r="O40" s="212"/>
      <c r="P40" s="212"/>
      <c r="Q40" s="212"/>
      <c r="R40" s="212"/>
      <c r="S40" s="212"/>
      <c r="T40" s="212"/>
      <c r="U40" s="212"/>
      <c r="V40" s="212"/>
      <c r="W40" s="212"/>
      <c r="X40" s="212"/>
      <c r="Y40" s="212"/>
      <c r="Z40" s="212"/>
      <c r="AA40" s="212"/>
      <c r="AB40" s="212"/>
      <c r="AC40" s="212"/>
      <c r="AD40" s="212"/>
      <c r="AE40" s="212"/>
      <c r="AF40" s="212"/>
      <c r="AG40" s="212"/>
      <c r="AH40" s="212"/>
      <c r="AI40" s="212"/>
      <c r="AJ40" s="212"/>
      <c r="AK40" s="212"/>
      <c r="AL40" s="212"/>
      <c r="AM40" s="212"/>
      <c r="AN40" s="212"/>
      <c r="AO40" s="212"/>
      <c r="AP40" s="212"/>
      <c r="AQ40" s="212"/>
      <c r="AR40" s="212"/>
      <c r="AS40" s="212"/>
      <c r="AT40" s="212"/>
      <c r="AU40" s="212"/>
      <c r="AV40" s="212"/>
      <c r="AW40" s="212"/>
      <c r="AX40" s="212"/>
      <c r="AY40" s="212"/>
      <c r="AZ40" s="212"/>
      <c r="BA40" s="212"/>
      <c r="BB40" s="212"/>
      <c r="BC40" s="212"/>
      <c r="BD40" s="212"/>
      <c r="BE40" s="212"/>
      <c r="BF40" s="212"/>
      <c r="BG40" s="212"/>
      <c r="BH40" s="212"/>
      <c r="BI40" s="212"/>
      <c r="BJ40" s="212"/>
      <c r="BK40" s="212"/>
      <c r="BL40" s="212"/>
      <c r="BM40" s="212"/>
      <c r="BN40" s="212"/>
      <c r="BO40" s="212"/>
      <c r="BP40" s="212"/>
      <c r="BQ40" s="212"/>
      <c r="BR40" s="212"/>
      <c r="BS40" s="212"/>
      <c r="BT40" s="212"/>
      <c r="BU40" s="212"/>
      <c r="BV40" s="212"/>
      <c r="BW40" s="212"/>
      <c r="BX40" s="212"/>
      <c r="BY40" s="212"/>
      <c r="BZ40" s="212"/>
      <c r="CA40" s="212"/>
      <c r="CB40" s="212"/>
      <c r="CC40" s="212"/>
      <c r="CD40" s="212"/>
      <c r="CE40" s="212"/>
      <c r="CF40" s="212"/>
      <c r="CG40" s="212"/>
      <c r="CH40" s="212"/>
      <c r="CI40" s="212"/>
      <c r="CJ40" s="212"/>
      <c r="CK40" s="212"/>
      <c r="CL40" s="212"/>
      <c r="CM40" s="212"/>
      <c r="CN40" s="212"/>
      <c r="CO40" s="212"/>
      <c r="CP40" s="212"/>
      <c r="CQ40" s="212"/>
      <c r="CR40" s="212"/>
      <c r="CS40" s="212"/>
      <c r="CT40" s="212"/>
      <c r="CU40" s="212"/>
      <c r="CV40" s="212"/>
      <c r="CW40" s="212"/>
      <c r="CX40" s="212"/>
      <c r="CY40" s="212"/>
      <c r="CZ40" s="212"/>
      <c r="DA40" s="212"/>
      <c r="DB40" s="212"/>
      <c r="DC40" s="212"/>
      <c r="DD40" s="212"/>
      <c r="DE40" s="212"/>
      <c r="DF40" s="212"/>
      <c r="DG40" s="212"/>
      <c r="DH40" s="212"/>
      <c r="DI40" s="212"/>
      <c r="DJ40" s="212"/>
      <c r="DK40" s="212"/>
      <c r="DL40" s="212"/>
      <c r="DM40" s="212"/>
      <c r="DN40" s="212"/>
      <c r="DO40" s="212"/>
      <c r="DP40" s="212"/>
      <c r="DQ40" s="212"/>
      <c r="DR40" s="212"/>
      <c r="DS40" s="212"/>
      <c r="DT40" s="212"/>
      <c r="DU40" s="212"/>
      <c r="DV40" s="212"/>
      <c r="DW40" s="212"/>
      <c r="DX40" s="212"/>
      <c r="DY40" s="212"/>
      <c r="DZ40" s="212"/>
      <c r="EA40" s="212"/>
      <c r="EB40" s="212"/>
      <c r="EC40" s="212"/>
      <c r="ED40" s="212"/>
      <c r="EE40" s="212"/>
      <c r="EF40" s="212"/>
      <c r="EG40" s="212"/>
      <c r="EH40" s="212"/>
      <c r="EI40" s="212"/>
      <c r="EJ40" s="212"/>
      <c r="EK40" s="212"/>
      <c r="EL40" s="212"/>
      <c r="EM40" s="212"/>
      <c r="EN40" s="212"/>
      <c r="EO40" s="212"/>
      <c r="EP40" s="212"/>
      <c r="EQ40" s="212"/>
      <c r="ER40" s="212"/>
      <c r="ES40" s="212"/>
      <c r="ET40" s="212"/>
      <c r="EU40" s="212"/>
      <c r="EV40" s="212"/>
      <c r="EW40" s="212"/>
      <c r="EX40" s="212"/>
      <c r="EY40" s="212"/>
      <c r="EZ40" s="212"/>
      <c r="FA40" s="212"/>
      <c r="FB40" s="212"/>
      <c r="FC40" s="212"/>
      <c r="FD40" s="212"/>
      <c r="FE40" s="212"/>
      <c r="FF40" s="212"/>
      <c r="FG40" s="212"/>
      <c r="FH40" s="212"/>
      <c r="FI40" s="212"/>
      <c r="FJ40" s="212"/>
      <c r="FK40" s="212"/>
      <c r="FL40" s="212"/>
      <c r="FM40" s="212"/>
      <c r="FN40" s="212"/>
      <c r="FQ40" s="194" t="s">
        <v>107</v>
      </c>
      <c r="FR40" s="194"/>
      <c r="FS40" s="194"/>
      <c r="FT40" s="194"/>
      <c r="FU40" s="194"/>
      <c r="FV40" s="194"/>
      <c r="FW40" s="194"/>
      <c r="FX40" s="194"/>
      <c r="FY40" s="194"/>
      <c r="FZ40" s="194"/>
      <c r="GA40" s="194"/>
      <c r="GB40" s="194"/>
    </row>
    <row r="41" spans="1:184" ht="28.8" x14ac:dyDescent="0.55000000000000004">
      <c r="A41" s="211">
        <v>45658</v>
      </c>
      <c r="B41" s="211"/>
      <c r="C41" s="211"/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211"/>
      <c r="O41" s="211"/>
      <c r="P41" s="211"/>
      <c r="Q41" s="211"/>
      <c r="R41" s="211"/>
      <c r="S41" s="211"/>
      <c r="T41" s="211"/>
      <c r="U41" s="211"/>
      <c r="V41" s="211"/>
      <c r="W41" s="211"/>
      <c r="X41" s="211"/>
      <c r="Y41" s="211"/>
      <c r="Z41" s="211"/>
      <c r="AA41" s="211"/>
      <c r="AB41" s="211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11"/>
      <c r="AO41" s="211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11"/>
      <c r="BB41" s="211"/>
      <c r="BC41" s="211"/>
      <c r="BD41" s="211"/>
      <c r="BE41" s="211"/>
      <c r="BF41" s="211"/>
      <c r="BG41" s="211"/>
      <c r="BH41" s="211"/>
      <c r="BI41" s="211"/>
      <c r="BJ41" s="211"/>
      <c r="BK41" s="211"/>
      <c r="BL41" s="211"/>
      <c r="BM41" s="211"/>
      <c r="BN41" s="211"/>
      <c r="BO41" s="211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11"/>
      <c r="CB41" s="211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11"/>
      <c r="CO41" s="211"/>
      <c r="CP41" s="211"/>
      <c r="CQ41" s="211"/>
      <c r="CR41" s="211"/>
      <c r="CS41" s="211"/>
      <c r="CT41" s="211"/>
      <c r="CU41" s="211"/>
      <c r="CV41" s="211"/>
      <c r="CW41" s="211"/>
      <c r="CX41" s="211"/>
      <c r="CY41" s="211"/>
      <c r="CZ41" s="211"/>
      <c r="DA41" s="211"/>
      <c r="DB41" s="211"/>
      <c r="DC41" s="211"/>
      <c r="DD41" s="211"/>
      <c r="DE41" s="211"/>
      <c r="DF41" s="211"/>
      <c r="DG41" s="211"/>
      <c r="DH41" s="211"/>
      <c r="DI41" s="211"/>
      <c r="DJ41" s="211"/>
      <c r="DK41" s="211"/>
      <c r="DL41" s="211"/>
      <c r="DM41" s="211"/>
      <c r="DN41" s="211"/>
      <c r="DO41" s="211"/>
      <c r="DP41" s="211"/>
      <c r="DQ41" s="211"/>
      <c r="DR41" s="211"/>
      <c r="DS41" s="211"/>
      <c r="DT41" s="211"/>
      <c r="DU41" s="211"/>
      <c r="DV41" s="211"/>
      <c r="DW41" s="211"/>
      <c r="DX41" s="211"/>
      <c r="DY41" s="211"/>
      <c r="DZ41" s="211"/>
      <c r="EA41" s="211"/>
      <c r="EB41" s="211"/>
      <c r="EC41" s="211"/>
      <c r="ED41" s="211"/>
      <c r="EE41" s="211"/>
      <c r="EF41" s="211"/>
      <c r="EG41" s="211"/>
      <c r="EH41" s="211"/>
      <c r="EI41" s="211"/>
      <c r="EJ41" s="211"/>
      <c r="EK41" s="211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Q41" s="194"/>
      <c r="FR41" s="194"/>
      <c r="FS41" s="194"/>
      <c r="FT41" s="194"/>
      <c r="FU41" s="194"/>
      <c r="FV41" s="194"/>
      <c r="FW41" s="194"/>
      <c r="FX41" s="194"/>
      <c r="FY41" s="194"/>
      <c r="FZ41" s="194"/>
      <c r="GA41" s="194"/>
      <c r="GB41" s="194"/>
    </row>
    <row r="42" spans="1:184" s="5" customFormat="1" ht="21" customHeight="1" x14ac:dyDescent="0.35">
      <c r="A42" s="201" t="s">
        <v>3</v>
      </c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31"/>
      <c r="O42" s="222" t="s">
        <v>4</v>
      </c>
      <c r="P42" s="223"/>
      <c r="Q42" s="223"/>
      <c r="R42" s="223"/>
      <c r="S42" s="223"/>
      <c r="T42" s="223"/>
      <c r="U42" s="223"/>
      <c r="V42" s="223"/>
      <c r="W42" s="223"/>
      <c r="X42" s="223"/>
      <c r="Y42" s="22"/>
      <c r="Z42" s="22"/>
      <c r="AA42" s="22"/>
      <c r="AB42" s="224" t="s">
        <v>5</v>
      </c>
      <c r="AC42" s="225"/>
      <c r="AD42" s="225"/>
      <c r="AE42" s="225"/>
      <c r="AF42" s="225"/>
      <c r="AG42" s="225"/>
      <c r="AH42" s="225"/>
      <c r="AI42" s="225"/>
      <c r="AJ42" s="225"/>
      <c r="AK42" s="225"/>
      <c r="AL42" s="21"/>
      <c r="AM42" s="21"/>
      <c r="AN42" s="21"/>
      <c r="AO42" s="203" t="s">
        <v>6</v>
      </c>
      <c r="AP42" s="203"/>
      <c r="AQ42" s="203"/>
      <c r="AR42" s="203"/>
      <c r="AS42" s="203"/>
      <c r="AT42" s="203"/>
      <c r="AU42" s="203"/>
      <c r="AV42" s="203"/>
      <c r="AW42" s="203"/>
      <c r="AX42" s="203"/>
      <c r="AY42" s="24"/>
      <c r="AZ42" s="24"/>
      <c r="BA42" s="24"/>
      <c r="BB42" s="205" t="s">
        <v>8</v>
      </c>
      <c r="BC42" s="205"/>
      <c r="BD42" s="205"/>
      <c r="BE42" s="205"/>
      <c r="BF42" s="205"/>
      <c r="BG42" s="205"/>
      <c r="BH42" s="205"/>
      <c r="BI42" s="205"/>
      <c r="BJ42" s="205"/>
      <c r="BK42" s="205"/>
      <c r="BL42" s="26"/>
      <c r="BM42" s="26"/>
      <c r="BN42" s="26"/>
      <c r="BO42" s="207" t="s">
        <v>7</v>
      </c>
      <c r="BP42" s="207"/>
      <c r="BQ42" s="207"/>
      <c r="BR42" s="207"/>
      <c r="BS42" s="207"/>
      <c r="BT42" s="207"/>
      <c r="BU42" s="207"/>
      <c r="BV42" s="207"/>
      <c r="BW42" s="207"/>
      <c r="BX42" s="207"/>
      <c r="BY42" s="27"/>
      <c r="BZ42" s="27"/>
      <c r="CA42" s="27"/>
      <c r="CB42" s="200" t="s">
        <v>10</v>
      </c>
      <c r="CC42" s="200"/>
      <c r="CD42" s="200"/>
      <c r="CE42" s="200"/>
      <c r="CF42" s="200"/>
      <c r="CG42" s="200"/>
      <c r="CH42" s="200"/>
      <c r="CI42" s="200"/>
      <c r="CJ42" s="200"/>
      <c r="CK42" s="200"/>
      <c r="CL42" s="17"/>
      <c r="CM42" s="17"/>
      <c r="CN42" s="17"/>
      <c r="CO42" s="215" t="s">
        <v>9</v>
      </c>
      <c r="CP42" s="215"/>
      <c r="CQ42" s="215"/>
      <c r="CR42" s="215"/>
      <c r="CS42" s="215"/>
      <c r="CT42" s="215"/>
      <c r="CU42" s="215"/>
      <c r="CV42" s="215"/>
      <c r="CW42" s="215"/>
      <c r="CX42" s="215"/>
      <c r="CY42" s="18"/>
      <c r="CZ42" s="18"/>
      <c r="DA42" s="18"/>
      <c r="DB42" s="216" t="s">
        <v>12</v>
      </c>
      <c r="DC42" s="216"/>
      <c r="DD42" s="216"/>
      <c r="DE42" s="216"/>
      <c r="DF42" s="216"/>
      <c r="DG42" s="216"/>
      <c r="DH42" s="216"/>
      <c r="DI42" s="216"/>
      <c r="DJ42" s="216"/>
      <c r="DK42" s="216"/>
      <c r="DL42" s="19"/>
      <c r="DM42" s="19"/>
      <c r="DN42" s="19"/>
      <c r="DO42" s="208" t="s">
        <v>11</v>
      </c>
      <c r="DP42" s="208"/>
      <c r="DQ42" s="208"/>
      <c r="DR42" s="208"/>
      <c r="DS42" s="208"/>
      <c r="DT42" s="208"/>
      <c r="DU42" s="208"/>
      <c r="DV42" s="208"/>
      <c r="DW42" s="208"/>
      <c r="DX42" s="208"/>
      <c r="DY42" s="15"/>
      <c r="DZ42" s="15"/>
      <c r="EA42" s="15"/>
      <c r="EB42" s="209" t="s">
        <v>13</v>
      </c>
      <c r="EC42" s="209"/>
      <c r="ED42" s="209"/>
      <c r="EE42" s="209"/>
      <c r="EF42" s="209"/>
      <c r="EG42" s="209"/>
      <c r="EH42" s="209"/>
      <c r="EI42" s="209"/>
      <c r="EJ42" s="209"/>
      <c r="EK42" s="209"/>
      <c r="EL42" s="34"/>
      <c r="EM42" s="34"/>
      <c r="EN42" s="34"/>
      <c r="EO42" s="213" t="s">
        <v>46</v>
      </c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13"/>
      <c r="FB42" s="214" t="s">
        <v>47</v>
      </c>
      <c r="FC42" s="214"/>
      <c r="FD42" s="214"/>
      <c r="FE42" s="214"/>
      <c r="FF42" s="214"/>
      <c r="FG42" s="214"/>
      <c r="FH42" s="214"/>
      <c r="FI42" s="214"/>
      <c r="FJ42" s="214"/>
      <c r="FK42" s="214"/>
      <c r="FL42" s="214"/>
      <c r="FM42" s="214"/>
      <c r="FN42" s="214"/>
      <c r="FQ42" s="195"/>
      <c r="FR42" s="195"/>
      <c r="FS42" s="195"/>
      <c r="FT42" s="195"/>
      <c r="FU42" s="195"/>
      <c r="FV42" s="195"/>
      <c r="FW42" s="195"/>
      <c r="FX42" s="195"/>
      <c r="FY42" s="195"/>
      <c r="FZ42" s="195"/>
      <c r="GA42" s="195"/>
      <c r="GB42" s="195"/>
    </row>
    <row r="43" spans="1:184" s="8" customFormat="1" ht="50.25" customHeight="1" x14ac:dyDescent="0.3">
      <c r="A43" s="6" t="s">
        <v>14</v>
      </c>
      <c r="B43" s="7" t="s">
        <v>0</v>
      </c>
      <c r="C43" s="7" t="s">
        <v>20</v>
      </c>
      <c r="D43" s="6" t="s">
        <v>30</v>
      </c>
      <c r="E43" s="7" t="s">
        <v>1</v>
      </c>
      <c r="F43" s="7" t="s">
        <v>2</v>
      </c>
      <c r="G43" s="7" t="s">
        <v>30</v>
      </c>
      <c r="H43" s="7" t="s">
        <v>17</v>
      </c>
      <c r="I43" s="7" t="s">
        <v>19</v>
      </c>
      <c r="J43" s="7" t="s">
        <v>30</v>
      </c>
      <c r="K43" s="7" t="s">
        <v>15</v>
      </c>
      <c r="L43" s="7" t="s">
        <v>30</v>
      </c>
      <c r="M43" s="7" t="s">
        <v>27</v>
      </c>
      <c r="N43" s="7" t="s">
        <v>28</v>
      </c>
      <c r="O43" s="7" t="s">
        <v>0</v>
      </c>
      <c r="P43" s="7" t="s">
        <v>16</v>
      </c>
      <c r="Q43" s="7" t="s">
        <v>30</v>
      </c>
      <c r="R43" s="7" t="s">
        <v>1</v>
      </c>
      <c r="S43" s="7" t="s">
        <v>2</v>
      </c>
      <c r="T43" s="7" t="s">
        <v>30</v>
      </c>
      <c r="U43" s="7" t="s">
        <v>17</v>
      </c>
      <c r="V43" s="7" t="s">
        <v>18</v>
      </c>
      <c r="W43" s="7" t="s">
        <v>30</v>
      </c>
      <c r="X43" s="12" t="s">
        <v>15</v>
      </c>
      <c r="Y43" s="7" t="s">
        <v>30</v>
      </c>
      <c r="Z43" s="12" t="s">
        <v>33</v>
      </c>
      <c r="AA43" s="12" t="s">
        <v>28</v>
      </c>
      <c r="AB43" s="7" t="s">
        <v>0</v>
      </c>
      <c r="AC43" s="7" t="s">
        <v>20</v>
      </c>
      <c r="AD43" s="7" t="s">
        <v>30</v>
      </c>
      <c r="AE43" s="7" t="s">
        <v>1</v>
      </c>
      <c r="AF43" s="59" t="s">
        <v>2</v>
      </c>
      <c r="AG43" s="7" t="s">
        <v>30</v>
      </c>
      <c r="AH43" s="7" t="s">
        <v>17</v>
      </c>
      <c r="AI43" s="7" t="s">
        <v>18</v>
      </c>
      <c r="AJ43" s="7" t="s">
        <v>30</v>
      </c>
      <c r="AK43" s="12" t="s">
        <v>15</v>
      </c>
      <c r="AL43" s="7" t="s">
        <v>30</v>
      </c>
      <c r="AM43" s="12" t="s">
        <v>33</v>
      </c>
      <c r="AN43" s="12" t="s">
        <v>28</v>
      </c>
      <c r="AO43" s="7" t="s">
        <v>0</v>
      </c>
      <c r="AP43" s="7" t="s">
        <v>20</v>
      </c>
      <c r="AQ43" s="7" t="s">
        <v>30</v>
      </c>
      <c r="AR43" s="7" t="s">
        <v>1</v>
      </c>
      <c r="AS43" s="7" t="s">
        <v>2</v>
      </c>
      <c r="AT43" s="7" t="s">
        <v>30</v>
      </c>
      <c r="AU43" s="7" t="s">
        <v>17</v>
      </c>
      <c r="AV43" s="7" t="s">
        <v>18</v>
      </c>
      <c r="AW43" s="7" t="s">
        <v>30</v>
      </c>
      <c r="AX43" s="12" t="s">
        <v>15</v>
      </c>
      <c r="AY43" s="7" t="s">
        <v>30</v>
      </c>
      <c r="AZ43" s="12" t="s">
        <v>27</v>
      </c>
      <c r="BA43" s="12" t="s">
        <v>28</v>
      </c>
      <c r="BB43" s="7" t="s">
        <v>0</v>
      </c>
      <c r="BC43" s="7" t="s">
        <v>20</v>
      </c>
      <c r="BD43" s="7" t="s">
        <v>30</v>
      </c>
      <c r="BE43" s="7" t="s">
        <v>1</v>
      </c>
      <c r="BF43" s="7" t="s">
        <v>2</v>
      </c>
      <c r="BG43" s="7" t="s">
        <v>30</v>
      </c>
      <c r="BH43" s="7" t="s">
        <v>17</v>
      </c>
      <c r="BI43" s="7" t="s">
        <v>18</v>
      </c>
      <c r="BJ43" s="7" t="s">
        <v>30</v>
      </c>
      <c r="BK43" s="12" t="s">
        <v>15</v>
      </c>
      <c r="BL43" s="7" t="s">
        <v>30</v>
      </c>
      <c r="BM43" s="12" t="s">
        <v>27</v>
      </c>
      <c r="BN43" s="12" t="s">
        <v>28</v>
      </c>
      <c r="BO43" s="7" t="s">
        <v>0</v>
      </c>
      <c r="BP43" s="7" t="s">
        <v>20</v>
      </c>
      <c r="BQ43" s="7" t="s">
        <v>30</v>
      </c>
      <c r="BR43" s="7" t="s">
        <v>1</v>
      </c>
      <c r="BS43" s="7" t="s">
        <v>2</v>
      </c>
      <c r="BT43" s="7" t="s">
        <v>30</v>
      </c>
      <c r="BU43" s="7" t="s">
        <v>17</v>
      </c>
      <c r="BV43" s="7" t="s">
        <v>18</v>
      </c>
      <c r="BW43" s="7" t="s">
        <v>30</v>
      </c>
      <c r="BX43" s="12" t="s">
        <v>15</v>
      </c>
      <c r="BY43" s="7" t="s">
        <v>30</v>
      </c>
      <c r="BZ43" s="12" t="s">
        <v>27</v>
      </c>
      <c r="CA43" s="12" t="s">
        <v>29</v>
      </c>
      <c r="CB43" s="7" t="s">
        <v>0</v>
      </c>
      <c r="CC43" s="7" t="s">
        <v>20</v>
      </c>
      <c r="CD43" s="7" t="s">
        <v>30</v>
      </c>
      <c r="CE43" s="7" t="s">
        <v>1</v>
      </c>
      <c r="CF43" s="7" t="s">
        <v>2</v>
      </c>
      <c r="CG43" s="7" t="s">
        <v>30</v>
      </c>
      <c r="CH43" s="7" t="s">
        <v>17</v>
      </c>
      <c r="CI43" s="7" t="s">
        <v>18</v>
      </c>
      <c r="CJ43" s="7" t="s">
        <v>30</v>
      </c>
      <c r="CK43" s="12" t="s">
        <v>15</v>
      </c>
      <c r="CL43" s="7" t="s">
        <v>30</v>
      </c>
      <c r="CM43" s="12" t="s">
        <v>27</v>
      </c>
      <c r="CN43" s="12" t="s">
        <v>28</v>
      </c>
      <c r="CO43" s="7" t="s">
        <v>0</v>
      </c>
      <c r="CP43" s="7" t="s">
        <v>20</v>
      </c>
      <c r="CQ43" s="7" t="s">
        <v>30</v>
      </c>
      <c r="CR43" s="7" t="s">
        <v>1</v>
      </c>
      <c r="CS43" s="7" t="s">
        <v>2</v>
      </c>
      <c r="CT43" s="7" t="s">
        <v>30</v>
      </c>
      <c r="CU43" s="7" t="s">
        <v>17</v>
      </c>
      <c r="CV43" s="7" t="s">
        <v>18</v>
      </c>
      <c r="CW43" s="7" t="s">
        <v>30</v>
      </c>
      <c r="CX43" s="12" t="s">
        <v>15</v>
      </c>
      <c r="CY43" s="7" t="s">
        <v>30</v>
      </c>
      <c r="CZ43" s="12" t="s">
        <v>27</v>
      </c>
      <c r="DA43" s="12" t="s">
        <v>28</v>
      </c>
      <c r="DB43" s="7" t="s">
        <v>0</v>
      </c>
      <c r="DC43" s="7" t="s">
        <v>20</v>
      </c>
      <c r="DD43" s="7" t="s">
        <v>30</v>
      </c>
      <c r="DE43" s="7" t="s">
        <v>1</v>
      </c>
      <c r="DF43" s="7" t="s">
        <v>2</v>
      </c>
      <c r="DG43" s="7" t="s">
        <v>30</v>
      </c>
      <c r="DH43" s="7" t="s">
        <v>17</v>
      </c>
      <c r="DI43" s="7" t="s">
        <v>18</v>
      </c>
      <c r="DJ43" s="7" t="s">
        <v>30</v>
      </c>
      <c r="DK43" s="7" t="s">
        <v>15</v>
      </c>
      <c r="DL43" s="7" t="s">
        <v>30</v>
      </c>
      <c r="DM43" s="7" t="s">
        <v>27</v>
      </c>
      <c r="DN43" s="7" t="s">
        <v>28</v>
      </c>
      <c r="DO43" s="7" t="s">
        <v>0</v>
      </c>
      <c r="DP43" s="7" t="s">
        <v>20</v>
      </c>
      <c r="DQ43" s="7" t="s">
        <v>30</v>
      </c>
      <c r="DR43" s="12" t="s">
        <v>1</v>
      </c>
      <c r="DS43" s="7" t="s">
        <v>2</v>
      </c>
      <c r="DT43" s="7" t="s">
        <v>30</v>
      </c>
      <c r="DU43" s="7" t="s">
        <v>17</v>
      </c>
      <c r="DV43" s="7" t="s">
        <v>18</v>
      </c>
      <c r="DW43" s="7" t="s">
        <v>30</v>
      </c>
      <c r="DX43" s="12" t="s">
        <v>15</v>
      </c>
      <c r="DY43" s="7" t="s">
        <v>30</v>
      </c>
      <c r="DZ43" s="12" t="s">
        <v>27</v>
      </c>
      <c r="EA43" s="12" t="s">
        <v>28</v>
      </c>
      <c r="EB43" s="7" t="s">
        <v>0</v>
      </c>
      <c r="EC43" s="7" t="s">
        <v>20</v>
      </c>
      <c r="ED43" s="7" t="s">
        <v>30</v>
      </c>
      <c r="EE43" s="12" t="s">
        <v>1</v>
      </c>
      <c r="EF43" s="7" t="s">
        <v>2</v>
      </c>
      <c r="EG43" s="7" t="s">
        <v>30</v>
      </c>
      <c r="EH43" s="7" t="s">
        <v>17</v>
      </c>
      <c r="EI43" s="7" t="s">
        <v>18</v>
      </c>
      <c r="EJ43" s="7" t="s">
        <v>30</v>
      </c>
      <c r="EK43" s="7" t="s">
        <v>15</v>
      </c>
      <c r="EL43" s="7" t="s">
        <v>30</v>
      </c>
      <c r="EM43" s="7" t="s">
        <v>27</v>
      </c>
      <c r="EN43" s="7" t="s">
        <v>29</v>
      </c>
      <c r="EO43" s="7" t="s">
        <v>0</v>
      </c>
      <c r="EP43" s="7" t="s">
        <v>20</v>
      </c>
      <c r="EQ43" s="7" t="s">
        <v>30</v>
      </c>
      <c r="ER43" s="12" t="s">
        <v>1</v>
      </c>
      <c r="ES43" s="7" t="s">
        <v>2</v>
      </c>
      <c r="ET43" s="7" t="s">
        <v>30</v>
      </c>
      <c r="EU43" s="7" t="s">
        <v>17</v>
      </c>
      <c r="EV43" s="7" t="s">
        <v>18</v>
      </c>
      <c r="EW43" s="7" t="s">
        <v>30</v>
      </c>
      <c r="EX43" s="7" t="s">
        <v>15</v>
      </c>
      <c r="EY43" s="7" t="s">
        <v>30</v>
      </c>
      <c r="EZ43" s="7" t="s">
        <v>27</v>
      </c>
      <c r="FA43" s="7" t="s">
        <v>29</v>
      </c>
      <c r="FB43" s="7" t="s">
        <v>0</v>
      </c>
      <c r="FC43" s="7" t="s">
        <v>20</v>
      </c>
      <c r="FD43" s="7" t="s">
        <v>30</v>
      </c>
      <c r="FE43" s="12" t="s">
        <v>1</v>
      </c>
      <c r="FF43" s="7" t="s">
        <v>2</v>
      </c>
      <c r="FG43" s="7" t="s">
        <v>30</v>
      </c>
      <c r="FH43" s="7" t="s">
        <v>17</v>
      </c>
      <c r="FI43" s="7" t="s">
        <v>18</v>
      </c>
      <c r="FJ43" s="7" t="s">
        <v>30</v>
      </c>
      <c r="FK43" s="7" t="s">
        <v>15</v>
      </c>
      <c r="FL43" s="7" t="s">
        <v>30</v>
      </c>
      <c r="FM43" s="7" t="s">
        <v>27</v>
      </c>
      <c r="FN43" s="7" t="s">
        <v>29</v>
      </c>
      <c r="FQ43" s="6" t="s">
        <v>14</v>
      </c>
      <c r="FR43" s="7" t="s">
        <v>0</v>
      </c>
      <c r="FS43" s="7" t="s">
        <v>16</v>
      </c>
      <c r="FT43" s="7" t="s">
        <v>31</v>
      </c>
      <c r="FU43" s="7" t="s">
        <v>1</v>
      </c>
      <c r="FV43" s="7" t="s">
        <v>2</v>
      </c>
      <c r="FW43" s="7" t="s">
        <v>31</v>
      </c>
      <c r="FX43" s="7" t="s">
        <v>17</v>
      </c>
      <c r="FY43" s="7" t="s">
        <v>19</v>
      </c>
      <c r="FZ43" s="7" t="s">
        <v>32</v>
      </c>
      <c r="GA43" s="7" t="s">
        <v>15</v>
      </c>
      <c r="GB43" s="7" t="s">
        <v>32</v>
      </c>
    </row>
    <row r="44" spans="1:184" x14ac:dyDescent="0.3">
      <c r="A44" s="9">
        <v>45839</v>
      </c>
      <c r="B44" s="71">
        <v>280</v>
      </c>
      <c r="C44" s="4">
        <v>280</v>
      </c>
      <c r="D44" s="14">
        <f t="shared" ref="D44:D74" si="12">+C44/C6-1</f>
        <v>-0.14893617021276595</v>
      </c>
      <c r="E44" s="4">
        <v>12554600</v>
      </c>
      <c r="F44" s="4">
        <v>12554600</v>
      </c>
      <c r="G44" s="41">
        <f t="shared" ref="G44:G74" si="13">+F44/F6-1</f>
        <v>-9.2968391813148532E-2</v>
      </c>
      <c r="H44" s="4">
        <v>302</v>
      </c>
      <c r="I44" s="4">
        <v>302</v>
      </c>
      <c r="J44" s="41">
        <f t="shared" ref="J44:J74" si="14">+I44/I6-1</f>
        <v>-0.12209302325581395</v>
      </c>
      <c r="K44" s="4">
        <f>+E44/H44</f>
        <v>41571.523178807947</v>
      </c>
      <c r="L44" s="14">
        <f t="shared" ref="L44:L74" si="15">+K44/K6-1</f>
        <v>3.3175076875089138E-2</v>
      </c>
      <c r="M44" s="4">
        <v>10773</v>
      </c>
      <c r="N44" s="32">
        <f>+B44/M44</f>
        <v>2.5990903183885639E-2</v>
      </c>
      <c r="O44" s="4">
        <v>81</v>
      </c>
      <c r="P44" s="4">
        <v>81</v>
      </c>
      <c r="Q44" s="14">
        <f t="shared" ref="Q44:Q74" si="16">+P44/P6-1</f>
        <v>-0.12903225806451613</v>
      </c>
      <c r="R44" s="4">
        <v>4384602</v>
      </c>
      <c r="S44" s="4">
        <v>4384602</v>
      </c>
      <c r="T44" s="14">
        <f t="shared" ref="T44:T74" si="17">+S44/S6-1</f>
        <v>5.2055689870459387E-2</v>
      </c>
      <c r="U44" s="4">
        <v>85</v>
      </c>
      <c r="V44" s="4">
        <v>85</v>
      </c>
      <c r="W44" s="14">
        <f t="shared" ref="W44:W74" si="18">+V44/V6-1</f>
        <v>-0.11458333333333337</v>
      </c>
      <c r="X44" s="58">
        <f>+R44/U44</f>
        <v>51583.552941176473</v>
      </c>
      <c r="Y44" s="14">
        <f t="shared" ref="Y44:Y74" si="19">+X44/X6-1</f>
        <v>0.18820407326546018</v>
      </c>
      <c r="Z44" s="58">
        <v>2222</v>
      </c>
      <c r="AA44" s="33">
        <f>+O44/Z44</f>
        <v>3.6453645364536456E-2</v>
      </c>
      <c r="AB44" s="4">
        <v>83</v>
      </c>
      <c r="AC44" s="4">
        <v>83</v>
      </c>
      <c r="AD44" s="14">
        <f t="shared" ref="AD44:AD74" si="20">+AC44/AC6-1</f>
        <v>-0.33064516129032262</v>
      </c>
      <c r="AE44" s="4">
        <v>3189911</v>
      </c>
      <c r="AF44" s="4">
        <v>3189911</v>
      </c>
      <c r="AG44" s="14">
        <f t="shared" ref="AG44:AG74" si="21">+AF44/AF6-1</f>
        <v>-0.1828874438315502</v>
      </c>
      <c r="AH44" s="4">
        <v>88</v>
      </c>
      <c r="AI44" s="4">
        <v>88</v>
      </c>
      <c r="AJ44" s="14">
        <f t="shared" ref="AJ44:AJ74" si="22">+AI44/AI6-1</f>
        <v>-0.42105263157894735</v>
      </c>
      <c r="AK44" s="58">
        <f>+AE44/AH44</f>
        <v>36248.98863636364</v>
      </c>
      <c r="AL44" s="14">
        <f t="shared" ref="AL44:AL74" si="23">+AK44/AK6-1</f>
        <v>0.4113762333818678</v>
      </c>
      <c r="AM44" s="58">
        <v>2161</v>
      </c>
      <c r="AN44" s="33">
        <f>+AB44/AM44</f>
        <v>3.8408144377602961E-2</v>
      </c>
      <c r="AO44" s="4">
        <v>85</v>
      </c>
      <c r="AP44" s="4">
        <v>85</v>
      </c>
      <c r="AQ44" s="14">
        <f t="shared" ref="AQ44:AQ74" si="24">+AP44/AP6-1</f>
        <v>-3.4090909090909061E-2</v>
      </c>
      <c r="AR44" s="4">
        <v>3740980</v>
      </c>
      <c r="AS44" s="4">
        <v>3740980</v>
      </c>
      <c r="AT44" s="14">
        <f t="shared" ref="AT44:AT74" si="25">+AS44/AS6-1</f>
        <v>-8.9875129032360057E-2</v>
      </c>
      <c r="AU44" s="4">
        <v>90</v>
      </c>
      <c r="AV44" s="4">
        <v>90</v>
      </c>
      <c r="AW44" s="14">
        <f t="shared" ref="AW44:AW74" si="26">+AV44/AV6-1</f>
        <v>-8.1632653061224469E-2</v>
      </c>
      <c r="AX44" s="58">
        <f>+AR44/AU44</f>
        <v>41566.444444444445</v>
      </c>
      <c r="AY44" s="14">
        <f t="shared" ref="AY44:AY74" si="27">+AX44/AX6-1</f>
        <v>-8.9751405019031782E-3</v>
      </c>
      <c r="AZ44" s="58">
        <v>2700</v>
      </c>
      <c r="BA44" s="33">
        <f>+AO44/AZ44</f>
        <v>3.1481481481481478E-2</v>
      </c>
      <c r="BB44" s="4">
        <v>25</v>
      </c>
      <c r="BC44" s="4">
        <v>25</v>
      </c>
      <c r="BD44" s="14">
        <f t="shared" ref="BD44:BD74" si="28">+BC44/BC6-1</f>
        <v>11.5</v>
      </c>
      <c r="BE44" s="4">
        <v>1911392</v>
      </c>
      <c r="BF44" s="4">
        <v>1911392</v>
      </c>
      <c r="BG44" s="14">
        <f t="shared" ref="BG44:BG74" si="29">+BF44/BF6-1</f>
        <v>9.5033080558303116</v>
      </c>
      <c r="BH44" s="4">
        <v>25</v>
      </c>
      <c r="BI44" s="4">
        <v>25</v>
      </c>
      <c r="BJ44" s="14">
        <f t="shared" ref="BJ44:BJ74" si="30">+BI44/BI6-1</f>
        <v>11.5</v>
      </c>
      <c r="BK44" s="58">
        <f>+BE44/BH44</f>
        <v>76455.679999999993</v>
      </c>
      <c r="BL44" s="14">
        <f t="shared" ref="BL44:BL74" si="31">+BK44/BK6-1</f>
        <v>-0.15973535553357521</v>
      </c>
      <c r="BM44" s="58">
        <v>473</v>
      </c>
      <c r="BN44" s="32">
        <f>+BB44/BM44</f>
        <v>5.2854122621564484E-2</v>
      </c>
      <c r="BO44" s="4">
        <v>63</v>
      </c>
      <c r="BP44" s="4">
        <v>63</v>
      </c>
      <c r="BQ44" s="14">
        <f t="shared" ref="BQ44:BQ74" si="32">+BP44/BP6-1</f>
        <v>-0.25</v>
      </c>
      <c r="BR44" s="4">
        <v>2903363</v>
      </c>
      <c r="BS44" s="4">
        <v>2903363</v>
      </c>
      <c r="BT44" s="14">
        <f t="shared" ref="BT44:BT74" si="33">+BS44/BS6-1</f>
        <v>-0.11019621964954762</v>
      </c>
      <c r="BU44" s="4">
        <v>68</v>
      </c>
      <c r="BV44" s="4">
        <v>68</v>
      </c>
      <c r="BW44" s="14">
        <f t="shared" ref="BW44:BW74" si="34">+BV44/BV6-1</f>
        <v>-0.24444444444444446</v>
      </c>
      <c r="BX44" s="58">
        <f>+BR44/BU44</f>
        <v>42696.51470588235</v>
      </c>
      <c r="BY44" s="14">
        <f t="shared" ref="BY44:BY74" si="35">+BX44/BX6-1</f>
        <v>0.17768147399324596</v>
      </c>
      <c r="BZ44" s="58">
        <v>2455</v>
      </c>
      <c r="CA44" s="33">
        <f>+BO44/BZ44</f>
        <v>2.5661914460285134E-2</v>
      </c>
      <c r="CB44" s="4">
        <v>38</v>
      </c>
      <c r="CC44" s="4">
        <v>38</v>
      </c>
      <c r="CD44" s="14">
        <f t="shared" ref="CD44:CD74" si="36">+CC44/CC6-1</f>
        <v>-0.34482758620689657</v>
      </c>
      <c r="CE44" s="4">
        <v>2953821</v>
      </c>
      <c r="CF44" s="4">
        <v>2953821</v>
      </c>
      <c r="CG44" s="14">
        <f t="shared" ref="CG44:CG74" si="37">+CF44/CF6-1</f>
        <v>-0.31522844334157241</v>
      </c>
      <c r="CH44" s="4">
        <v>40</v>
      </c>
      <c r="CI44" s="4">
        <v>40</v>
      </c>
      <c r="CJ44" s="14">
        <f t="shared" ref="CJ44:CJ74" si="38">+CI44/CI6-1</f>
        <v>-0.32203389830508478</v>
      </c>
      <c r="CK44" s="58">
        <f>+CE44/CH44</f>
        <v>73845.524999999994</v>
      </c>
      <c r="CL44" s="14">
        <f t="shared" ref="CL44:CL74" si="39">+CK44/CK6-1</f>
        <v>1.003804607118064E-2</v>
      </c>
      <c r="CM44" s="58">
        <v>1436</v>
      </c>
      <c r="CN44" s="33">
        <f>+CB44/CM44</f>
        <v>2.6462395543175487E-2</v>
      </c>
      <c r="CO44" s="4">
        <v>53</v>
      </c>
      <c r="CP44" s="4">
        <v>53</v>
      </c>
      <c r="CQ44" s="14">
        <f t="shared" ref="CQ44:CQ74" si="40">+CP44/CP6-1</f>
        <v>-0.25352112676056338</v>
      </c>
      <c r="CR44" s="4">
        <v>2261920</v>
      </c>
      <c r="CS44" s="4">
        <v>2261920</v>
      </c>
      <c r="CT44" s="14">
        <f t="shared" ref="CT44:CT74" si="41">+CS44/CS6-1</f>
        <v>-0.37083759720443965</v>
      </c>
      <c r="CU44" s="4">
        <v>53</v>
      </c>
      <c r="CV44" s="4">
        <v>53</v>
      </c>
      <c r="CW44" s="14">
        <f t="shared" ref="CW44:CW74" si="42">+CV44/CV6-1</f>
        <v>-0.31168831168831168</v>
      </c>
      <c r="CX44" s="58">
        <f>+CR44/CU44</f>
        <v>42677.735849056604</v>
      </c>
      <c r="CY44" s="14">
        <f t="shared" ref="CY44:CY74" si="43">+CX44/CX6-1</f>
        <v>-8.5933867636638683E-2</v>
      </c>
      <c r="CZ44" s="58">
        <v>1630</v>
      </c>
      <c r="DA44" s="33">
        <f>+CO44/CZ44</f>
        <v>3.2515337423312883E-2</v>
      </c>
      <c r="DB44" s="4">
        <v>67</v>
      </c>
      <c r="DC44" s="4">
        <v>67</v>
      </c>
      <c r="DD44" s="14">
        <f t="shared" ref="DD44:DD74" si="44">+DC44/DC6-1</f>
        <v>0.1166666666666667</v>
      </c>
      <c r="DE44" s="4">
        <v>2670181</v>
      </c>
      <c r="DF44" s="4">
        <v>2670181</v>
      </c>
      <c r="DG44" s="14">
        <f t="shared" ref="DG44:DG74" si="45">+DF44/DF6-1</f>
        <v>0.10921587907292452</v>
      </c>
      <c r="DH44" s="4">
        <v>75</v>
      </c>
      <c r="DI44" s="4">
        <v>75</v>
      </c>
      <c r="DJ44" s="14">
        <f t="shared" ref="DJ44:DJ74" si="46">+DI44/DI6-1</f>
        <v>0.19047619047619047</v>
      </c>
      <c r="DK44" s="58">
        <f t="shared" ref="DK44:DK71" si="47">+DE44/DH44</f>
        <v>35602.41333333333</v>
      </c>
      <c r="DL44" s="14">
        <f t="shared" ref="DL44:DL74" si="48">+DK44/DK6-1</f>
        <v>-6.8258661578743385E-2</v>
      </c>
      <c r="DM44" s="58">
        <v>1978</v>
      </c>
      <c r="DN44" s="33">
        <f>+DB44/DM44</f>
        <v>3.3872598584428718E-2</v>
      </c>
      <c r="DO44" s="4">
        <v>7</v>
      </c>
      <c r="DP44" s="4">
        <v>7</v>
      </c>
      <c r="DQ44" s="14">
        <f t="shared" ref="DQ44:DQ74" si="49">+DP44/DP6-1</f>
        <v>-0.88135593220338981</v>
      </c>
      <c r="DR44" s="4">
        <v>190019</v>
      </c>
      <c r="DS44" s="4">
        <v>190019</v>
      </c>
      <c r="DT44" s="14">
        <f t="shared" ref="DT44:DT74" si="50">+DS44/DS6-1</f>
        <v>-0.89342175078215003</v>
      </c>
      <c r="DU44" s="4">
        <v>7</v>
      </c>
      <c r="DV44" s="4">
        <v>7</v>
      </c>
      <c r="DW44" s="14">
        <f t="shared" ref="DW44:DW74" si="51">+DV44/DV6-1</f>
        <v>-0.90666666666666662</v>
      </c>
      <c r="DX44" s="58">
        <f>+DR44/DU44</f>
        <v>27145.571428571428</v>
      </c>
      <c r="DY44" s="14">
        <f t="shared" ref="DY44:DY74" si="52">+DX44/DX6-1</f>
        <v>0.14190981304839223</v>
      </c>
      <c r="DZ44" s="58">
        <v>915</v>
      </c>
      <c r="EA44" s="33">
        <f>+DO44/DZ44</f>
        <v>7.6502732240437158E-3</v>
      </c>
      <c r="EB44" s="4">
        <v>0</v>
      </c>
      <c r="EC44" s="4">
        <v>0</v>
      </c>
      <c r="ED44" s="129">
        <f t="shared" ref="ED44:ED74" si="53">+EC44/EC6-1</f>
        <v>-1</v>
      </c>
      <c r="EE44" s="4">
        <v>0</v>
      </c>
      <c r="EF44" s="4">
        <v>0</v>
      </c>
      <c r="EG44" s="14">
        <f t="shared" ref="EG44:EG74" si="54">+EF44/EF6-1</f>
        <v>-1</v>
      </c>
      <c r="EH44" s="4">
        <v>0</v>
      </c>
      <c r="EI44" s="4">
        <v>0</v>
      </c>
      <c r="EJ44" s="14">
        <f t="shared" ref="EJ44:EJ74" si="55">+EI44/EI6-1</f>
        <v>-1</v>
      </c>
      <c r="EK44" s="58" t="e">
        <f>+EE44/EH44</f>
        <v>#DIV/0!</v>
      </c>
      <c r="EL44" s="14" t="e">
        <f t="shared" ref="EL44:EL74" si="56">+EK44/EK6-1</f>
        <v>#DIV/0!</v>
      </c>
      <c r="EM44" s="58">
        <v>0</v>
      </c>
      <c r="EN44" s="33" t="e">
        <f>+EB44/EM44</f>
        <v>#DIV/0!</v>
      </c>
      <c r="EO44" s="4">
        <v>19</v>
      </c>
      <c r="EP44" s="4">
        <v>19</v>
      </c>
      <c r="EQ44" s="14" t="e">
        <f t="shared" ref="EQ44:EQ74" si="57">+EP44/EP6-1</f>
        <v>#DIV/0!</v>
      </c>
      <c r="ER44" s="4">
        <v>2565810</v>
      </c>
      <c r="ES44" s="4">
        <v>2565810</v>
      </c>
      <c r="ET44" s="14" t="e">
        <f t="shared" ref="ET44:ET74" si="58">+ES44/ES6-1</f>
        <v>#DIV/0!</v>
      </c>
      <c r="EU44" s="4">
        <v>19</v>
      </c>
      <c r="EV44" s="4">
        <v>19</v>
      </c>
      <c r="EW44" s="14" t="e">
        <f t="shared" ref="EW44:EW74" si="59">+EV44/EV6-1</f>
        <v>#DIV/0!</v>
      </c>
      <c r="EX44" s="58">
        <f>+ER44/EU44</f>
        <v>135042.63157894736</v>
      </c>
      <c r="EY44" s="14" t="e">
        <f t="shared" ref="EY44:EY74" si="60">+EX44/EX6-1</f>
        <v>#DIV/0!</v>
      </c>
      <c r="EZ44" s="58">
        <v>699</v>
      </c>
      <c r="FA44" s="33">
        <f>+EO44/EZ44</f>
        <v>2.7181688125894134E-2</v>
      </c>
      <c r="FB44" s="4">
        <v>7</v>
      </c>
      <c r="FC44" s="4">
        <v>7</v>
      </c>
      <c r="FD44" s="14" t="e">
        <f t="shared" ref="FD44:FD74" si="61">+FC44/FC6-1</f>
        <v>#DIV/0!</v>
      </c>
      <c r="FE44" s="4">
        <v>382530</v>
      </c>
      <c r="FF44" s="4">
        <v>382530</v>
      </c>
      <c r="FG44" s="14" t="e">
        <f t="shared" ref="FG44:FG74" si="62">+FF44/FF6-1</f>
        <v>#DIV/0!</v>
      </c>
      <c r="FH44" s="4">
        <v>7</v>
      </c>
      <c r="FI44" s="4">
        <v>7</v>
      </c>
      <c r="FJ44" s="14" t="e">
        <f t="shared" ref="FJ44:FJ74" si="63">+FI44/FI6-1</f>
        <v>#DIV/0!</v>
      </c>
      <c r="FK44" s="58">
        <f>+FE44/FH44</f>
        <v>54647.142857142855</v>
      </c>
      <c r="FL44" s="14" t="e">
        <f t="shared" ref="FL44:FL74" si="64">+FK44/FK6-1</f>
        <v>#DIV/0!</v>
      </c>
      <c r="FM44" s="58">
        <v>216</v>
      </c>
      <c r="FN44" s="33">
        <f>+FB44/FM44</f>
        <v>3.2407407407407406E-2</v>
      </c>
      <c r="FQ44" s="9">
        <v>45839</v>
      </c>
      <c r="FR44" s="4">
        <f>+B44+O44+AB44+AO44+BB44+BO44+CB44+CO44+DB44+DO44+EB44+EO44+FB44</f>
        <v>808</v>
      </c>
      <c r="FS44" s="4">
        <f>+C44+P44+AC44+AP44+BC44+BP44+CC44+CP44+DC44+DP44+EC44+EP44+FC44</f>
        <v>808</v>
      </c>
      <c r="FT44" s="14">
        <f t="shared" ref="FT44:FT74" si="65">+FS44/FS6-1</f>
        <v>-0.16701030927835048</v>
      </c>
      <c r="FU44" s="4">
        <f>+E44+R44+AE44+AR44+BE44+BR44+CE44+CR44+DE44+DR44+EE44+ER44+FE44</f>
        <v>39709129</v>
      </c>
      <c r="FV44" s="4">
        <f>+F44+S44+AF44+AS44+BF44+BS44+CF44+CS44+DF44+DS44+EF44+ES44+FF44</f>
        <v>39709129</v>
      </c>
      <c r="FW44" s="14">
        <f t="shared" ref="FW44:FW74" si="66">+FV44/FV6-1</f>
        <v>-4.5378728754102204E-2</v>
      </c>
      <c r="FX44" s="4">
        <f>+H44+U44+AH44+AU44+BH44+BU44+CH44+CU44+DH44+DU44+EH44+EU44+FH44</f>
        <v>859</v>
      </c>
      <c r="FY44" s="4">
        <f>+I44+V44+AI44+AV44+BI44+BV44+CI44+CV44+DI44+DV44+EI44+EV44+FI44</f>
        <v>859</v>
      </c>
      <c r="FZ44" s="14">
        <f t="shared" ref="FZ44:FZ74" si="67">+FY44/FY6-1</f>
        <v>-0.19190968955785515</v>
      </c>
      <c r="GA44" s="4">
        <f>+FU44/FX44</f>
        <v>46227.158323632131</v>
      </c>
      <c r="GB44" s="14">
        <f t="shared" ref="GB44:GB74" si="68">+GA44/GA6-1</f>
        <v>0.18132993170476075</v>
      </c>
    </row>
    <row r="45" spans="1:184" s="133" customFormat="1" x14ac:dyDescent="0.3">
      <c r="A45" s="9">
        <v>45840</v>
      </c>
      <c r="B45" s="134">
        <v>234</v>
      </c>
      <c r="C45" s="128">
        <f>+C44+B45</f>
        <v>514</v>
      </c>
      <c r="D45" s="129">
        <f t="shared" si="12"/>
        <v>-0.21406727828746175</v>
      </c>
      <c r="E45" s="128">
        <v>11119329</v>
      </c>
      <c r="F45" s="128">
        <f>+F44+E45</f>
        <v>23673929</v>
      </c>
      <c r="G45" s="135">
        <f t="shared" si="13"/>
        <v>-0.14685162294721588</v>
      </c>
      <c r="H45" s="128">
        <v>241</v>
      </c>
      <c r="I45" s="128">
        <f>+I44+H45</f>
        <v>543</v>
      </c>
      <c r="J45" s="135">
        <f t="shared" si="14"/>
        <v>-0.20960698689956336</v>
      </c>
      <c r="K45" s="128">
        <f t="shared" ref="K45:K71" si="69">+E45/H45</f>
        <v>46138.294605809126</v>
      </c>
      <c r="L45" s="129">
        <f t="shared" si="15"/>
        <v>0.13790767431241924</v>
      </c>
      <c r="M45" s="128">
        <v>10424</v>
      </c>
      <c r="N45" s="131">
        <f t="shared" ref="N45:N71" si="70">+B45/M45</f>
        <v>2.2448196469685343E-2</v>
      </c>
      <c r="O45" s="128">
        <v>54</v>
      </c>
      <c r="P45" s="128">
        <f t="shared" ref="P45:P71" si="71">+P44+O45</f>
        <v>135</v>
      </c>
      <c r="Q45" s="129">
        <f t="shared" si="16"/>
        <v>-0.22413793103448276</v>
      </c>
      <c r="R45" s="128">
        <v>2258870</v>
      </c>
      <c r="S45" s="128">
        <f>+S44+R45</f>
        <v>6643472</v>
      </c>
      <c r="T45" s="129">
        <f t="shared" si="17"/>
        <v>-0.15732947598699165</v>
      </c>
      <c r="U45" s="128">
        <v>55</v>
      </c>
      <c r="V45" s="128">
        <f>+V44+U45</f>
        <v>140</v>
      </c>
      <c r="W45" s="129">
        <f t="shared" si="18"/>
        <v>-0.23497267759562845</v>
      </c>
      <c r="X45" s="130">
        <f t="shared" ref="X45:X71" si="72">+R45/U45</f>
        <v>41070.36363636364</v>
      </c>
      <c r="Y45" s="129">
        <f t="shared" si="19"/>
        <v>-3.8495821551212561E-2</v>
      </c>
      <c r="Z45" s="130">
        <v>2237</v>
      </c>
      <c r="AA45" s="132">
        <f t="shared" ref="AA45:AA71" si="73">+O45/Z45</f>
        <v>2.4139472507822977E-2</v>
      </c>
      <c r="AB45" s="128">
        <v>71</v>
      </c>
      <c r="AC45" s="128">
        <f>+AC44+AB45</f>
        <v>154</v>
      </c>
      <c r="AD45" s="129">
        <f t="shared" si="20"/>
        <v>-0.28703703703703709</v>
      </c>
      <c r="AE45" s="128">
        <v>2493360</v>
      </c>
      <c r="AF45" s="130">
        <f>+AF44+AE45</f>
        <v>5683271</v>
      </c>
      <c r="AG45" s="129">
        <f t="shared" si="21"/>
        <v>-0.21901089416171493</v>
      </c>
      <c r="AH45" s="128">
        <v>74</v>
      </c>
      <c r="AI45" s="128">
        <f>+AI44+AH45</f>
        <v>162</v>
      </c>
      <c r="AJ45" s="129">
        <f t="shared" si="22"/>
        <v>-0.37692307692307692</v>
      </c>
      <c r="AK45" s="130">
        <f t="shared" ref="AK45:AK71" si="74">+AE45/AH45</f>
        <v>33694.054054054053</v>
      </c>
      <c r="AL45" s="129">
        <f t="shared" si="23"/>
        <v>7.8805869862260902E-2</v>
      </c>
      <c r="AM45" s="130">
        <v>2134</v>
      </c>
      <c r="AN45" s="132">
        <f t="shared" ref="AN45:AN71" si="75">+AB45/AM45</f>
        <v>3.3270852858481727E-2</v>
      </c>
      <c r="AO45" s="128">
        <v>83</v>
      </c>
      <c r="AP45" s="128">
        <f>+AP44+AO45</f>
        <v>168</v>
      </c>
      <c r="AQ45" s="129">
        <f t="shared" si="24"/>
        <v>-5.9171597633136397E-3</v>
      </c>
      <c r="AR45" s="128">
        <v>4072791</v>
      </c>
      <c r="AS45" s="128">
        <f>+AS44+AR45</f>
        <v>7813771</v>
      </c>
      <c r="AT45" s="129">
        <f t="shared" si="25"/>
        <v>8.953400326841221E-3</v>
      </c>
      <c r="AU45" s="128">
        <v>88</v>
      </c>
      <c r="AV45" s="128">
        <f>+AV44+AU45</f>
        <v>178</v>
      </c>
      <c r="AW45" s="129">
        <f t="shared" si="26"/>
        <v>-6.315789473684208E-2</v>
      </c>
      <c r="AX45" s="130">
        <f t="shared" ref="AX45:AX71" si="76">+AR45/AU45</f>
        <v>46281.715909090912</v>
      </c>
      <c r="AY45" s="129">
        <f t="shared" si="27"/>
        <v>0.17167966013379754</v>
      </c>
      <c r="AZ45" s="130">
        <v>2702</v>
      </c>
      <c r="BA45" s="132">
        <f t="shared" ref="BA45:BA71" si="77">+AO45/AZ45</f>
        <v>3.0717986676535899E-2</v>
      </c>
      <c r="BB45" s="128">
        <v>20</v>
      </c>
      <c r="BC45" s="128">
        <f>+BC44+BB45</f>
        <v>45</v>
      </c>
      <c r="BD45" s="129">
        <f t="shared" si="28"/>
        <v>14</v>
      </c>
      <c r="BE45" s="128">
        <v>1544800</v>
      </c>
      <c r="BF45" s="128">
        <f>+BF44+BE45</f>
        <v>3456192</v>
      </c>
      <c r="BG45" s="129">
        <f t="shared" si="29"/>
        <v>13.437434991290399</v>
      </c>
      <c r="BH45" s="128">
        <v>20</v>
      </c>
      <c r="BI45" s="128">
        <f>+BI44+BH45</f>
        <v>45</v>
      </c>
      <c r="BJ45" s="129">
        <f t="shared" si="30"/>
        <v>14</v>
      </c>
      <c r="BK45" s="130">
        <f t="shared" ref="BK45:BK71" si="78">+BE45/BH45</f>
        <v>77240</v>
      </c>
      <c r="BL45" s="129">
        <f t="shared" si="31"/>
        <v>0.34538677256971662</v>
      </c>
      <c r="BM45" s="130">
        <v>457</v>
      </c>
      <c r="BN45" s="131">
        <f t="shared" ref="BN45:BN71" si="79">+BB45/BM45</f>
        <v>4.3763676148796497E-2</v>
      </c>
      <c r="BO45" s="128">
        <v>70</v>
      </c>
      <c r="BP45" s="128">
        <f>+BP44+BO45</f>
        <v>133</v>
      </c>
      <c r="BQ45" s="129">
        <f t="shared" si="32"/>
        <v>-0.23121387283236994</v>
      </c>
      <c r="BR45" s="128">
        <v>2716150</v>
      </c>
      <c r="BS45" s="128">
        <f>+BS44+BR45</f>
        <v>5619513</v>
      </c>
      <c r="BT45" s="129">
        <f t="shared" si="33"/>
        <v>-0.1527163598867195</v>
      </c>
      <c r="BU45" s="128">
        <v>75</v>
      </c>
      <c r="BV45" s="128">
        <f>+BV44+BU45</f>
        <v>143</v>
      </c>
      <c r="BW45" s="129">
        <f t="shared" si="34"/>
        <v>-0.25130890052356025</v>
      </c>
      <c r="BX45" s="130">
        <f t="shared" ref="BX45:BX71" si="80">+BR45/BU45</f>
        <v>36215.333333333336</v>
      </c>
      <c r="BY45" s="129">
        <f t="shared" si="35"/>
        <v>8.5558663865823892E-2</v>
      </c>
      <c r="BZ45" s="130">
        <v>2460</v>
      </c>
      <c r="CA45" s="132">
        <f t="shared" ref="CA45:CA71" si="81">+BO45/BZ45</f>
        <v>2.8455284552845527E-2</v>
      </c>
      <c r="CB45" s="128">
        <v>43</v>
      </c>
      <c r="CC45" s="128">
        <f>+CC44+CB45</f>
        <v>81</v>
      </c>
      <c r="CD45" s="129">
        <f t="shared" si="36"/>
        <v>-0.30172413793103448</v>
      </c>
      <c r="CE45" s="128">
        <v>3687090</v>
      </c>
      <c r="CF45" s="128">
        <f>+CF44+CE45</f>
        <v>6640911</v>
      </c>
      <c r="CG45" s="129">
        <f t="shared" si="37"/>
        <v>-0.21836572099931417</v>
      </c>
      <c r="CH45" s="128">
        <v>44</v>
      </c>
      <c r="CI45" s="128">
        <f>+CI44+CH45</f>
        <v>84</v>
      </c>
      <c r="CJ45" s="129">
        <f t="shared" si="38"/>
        <v>-0.28205128205128205</v>
      </c>
      <c r="CK45" s="130">
        <f t="shared" ref="CK45:CK71" si="82">+CE45/CH45</f>
        <v>83797.5</v>
      </c>
      <c r="CL45" s="129">
        <f t="shared" si="39"/>
        <v>0.16201736670555</v>
      </c>
      <c r="CM45" s="130">
        <v>1465</v>
      </c>
      <c r="CN45" s="132">
        <f t="shared" ref="CN45:CN71" si="83">+CB45/CM45</f>
        <v>2.9351535836177476E-2</v>
      </c>
      <c r="CO45" s="128">
        <v>57</v>
      </c>
      <c r="CP45" s="128">
        <f>+CP44+CO45</f>
        <v>110</v>
      </c>
      <c r="CQ45" s="129">
        <f t="shared" si="40"/>
        <v>-0.30817610062893086</v>
      </c>
      <c r="CR45" s="128">
        <v>2833382</v>
      </c>
      <c r="CS45" s="128">
        <f>+CS44+CR45</f>
        <v>5095302</v>
      </c>
      <c r="CT45" s="129">
        <f t="shared" si="41"/>
        <v>-0.33015199587098354</v>
      </c>
      <c r="CU45" s="128">
        <v>62</v>
      </c>
      <c r="CV45" s="128">
        <f>+CV44+CU45</f>
        <v>115</v>
      </c>
      <c r="CW45" s="129">
        <f t="shared" si="42"/>
        <v>-0.32748538011695905</v>
      </c>
      <c r="CX45" s="130">
        <f t="shared" ref="CX45:CX71" si="84">+CR45/CU45</f>
        <v>45699.709677419356</v>
      </c>
      <c r="CY45" s="129">
        <f t="shared" si="43"/>
        <v>7.085776847393932E-2</v>
      </c>
      <c r="CZ45" s="130">
        <v>1477</v>
      </c>
      <c r="DA45" s="132">
        <f t="shared" ref="DA45:DA71" si="85">+CO45/CZ45</f>
        <v>3.8591740013540959E-2</v>
      </c>
      <c r="DB45" s="128">
        <v>53</v>
      </c>
      <c r="DC45" s="128">
        <f>+DC44+DB45</f>
        <v>120</v>
      </c>
      <c r="DD45" s="129">
        <f t="shared" si="44"/>
        <v>0.19999999999999996</v>
      </c>
      <c r="DE45" s="128">
        <v>1991440</v>
      </c>
      <c r="DF45" s="128">
        <f>+DF44+DE45</f>
        <v>4661621</v>
      </c>
      <c r="DG45" s="129">
        <f t="shared" si="45"/>
        <v>4.949484170295837E-2</v>
      </c>
      <c r="DH45" s="128">
        <v>56</v>
      </c>
      <c r="DI45" s="128">
        <f>+DI44+DH45</f>
        <v>131</v>
      </c>
      <c r="DJ45" s="129">
        <f t="shared" si="46"/>
        <v>0.14912280701754388</v>
      </c>
      <c r="DK45" s="130">
        <f t="shared" si="47"/>
        <v>35561.428571428572</v>
      </c>
      <c r="DL45" s="129">
        <f t="shared" si="48"/>
        <v>-0.10856396309137428</v>
      </c>
      <c r="DM45" s="130">
        <v>2018</v>
      </c>
      <c r="DN45" s="132">
        <f t="shared" ref="DN45:DN71" si="86">+DB45/DM45</f>
        <v>2.6263627353815659E-2</v>
      </c>
      <c r="DO45" s="128">
        <v>20</v>
      </c>
      <c r="DP45" s="128">
        <f>+DP44+DO45</f>
        <v>27</v>
      </c>
      <c r="DQ45" s="129">
        <f t="shared" si="49"/>
        <v>-0.75</v>
      </c>
      <c r="DR45" s="128">
        <v>645545</v>
      </c>
      <c r="DS45" s="128">
        <f>+DS44+DR45</f>
        <v>835564</v>
      </c>
      <c r="DT45" s="129">
        <f t="shared" si="50"/>
        <v>-0.78085268658485796</v>
      </c>
      <c r="DU45" s="128">
        <v>25</v>
      </c>
      <c r="DV45" s="128">
        <f>+DV44+DU45</f>
        <v>32</v>
      </c>
      <c r="DW45" s="129">
        <f t="shared" si="51"/>
        <v>-0.75939849624060152</v>
      </c>
      <c r="DX45" s="130">
        <f t="shared" ref="DX45:DX71" si="87">+DR45/DU45</f>
        <v>25821.8</v>
      </c>
      <c r="DY45" s="129">
        <f t="shared" si="52"/>
        <v>-0.26219430609540417</v>
      </c>
      <c r="DZ45" s="130">
        <v>1010</v>
      </c>
      <c r="EA45" s="132">
        <f t="shared" ref="EA45:EA71" si="88">+DO45/DZ45</f>
        <v>1.9801980198019802E-2</v>
      </c>
      <c r="EB45" s="128">
        <v>0</v>
      </c>
      <c r="EC45" s="128">
        <f>+EC44+EB45</f>
        <v>0</v>
      </c>
      <c r="ED45" s="129">
        <f t="shared" si="53"/>
        <v>-1</v>
      </c>
      <c r="EE45" s="128">
        <v>0</v>
      </c>
      <c r="EF45" s="128">
        <f>+EF44+EE45</f>
        <v>0</v>
      </c>
      <c r="EG45" s="129">
        <f t="shared" si="54"/>
        <v>-1</v>
      </c>
      <c r="EH45" s="128">
        <v>0</v>
      </c>
      <c r="EI45" s="128">
        <f>+EI44+EH45</f>
        <v>0</v>
      </c>
      <c r="EJ45" s="129">
        <f t="shared" si="55"/>
        <v>-1</v>
      </c>
      <c r="EK45" s="130" t="e">
        <f t="shared" ref="EK45:EK57" si="89">+EE45/EH45</f>
        <v>#DIV/0!</v>
      </c>
      <c r="EL45" s="129" t="e">
        <f t="shared" si="56"/>
        <v>#DIV/0!</v>
      </c>
      <c r="EM45" s="130">
        <v>0</v>
      </c>
      <c r="EN45" s="132" t="e">
        <f t="shared" ref="EN45:EN71" si="90">+EB45/EM45</f>
        <v>#DIV/0!</v>
      </c>
      <c r="EO45" s="128">
        <v>10</v>
      </c>
      <c r="EP45" s="128">
        <f>+EP44+EO45</f>
        <v>29</v>
      </c>
      <c r="EQ45" s="129" t="e">
        <f t="shared" si="57"/>
        <v>#DIV/0!</v>
      </c>
      <c r="ER45" s="128">
        <v>974900</v>
      </c>
      <c r="ES45" s="128">
        <f>+ES44+ER45</f>
        <v>3540710</v>
      </c>
      <c r="ET45" s="129" t="e">
        <f t="shared" si="58"/>
        <v>#DIV/0!</v>
      </c>
      <c r="EU45" s="128">
        <v>10</v>
      </c>
      <c r="EV45" s="128">
        <f>+EV44+EU45</f>
        <v>29</v>
      </c>
      <c r="EW45" s="129" t="e">
        <f t="shared" si="59"/>
        <v>#DIV/0!</v>
      </c>
      <c r="EX45" s="130">
        <f t="shared" ref="EX45:EX71" si="91">+ER45/EU45</f>
        <v>97490</v>
      </c>
      <c r="EY45" s="129" t="e">
        <f t="shared" si="60"/>
        <v>#DIV/0!</v>
      </c>
      <c r="EZ45" s="130">
        <v>671</v>
      </c>
      <c r="FA45" s="132">
        <f t="shared" ref="FA45:FA71" si="92">+EO45/EZ45</f>
        <v>1.4903129657228018E-2</v>
      </c>
      <c r="FB45" s="128">
        <v>7</v>
      </c>
      <c r="FC45" s="128">
        <f>+FC44+FB45</f>
        <v>14</v>
      </c>
      <c r="FD45" s="129" t="e">
        <f t="shared" si="61"/>
        <v>#DIV/0!</v>
      </c>
      <c r="FE45" s="128">
        <v>471520</v>
      </c>
      <c r="FF45" s="128">
        <f>+FF44+FE45</f>
        <v>854050</v>
      </c>
      <c r="FG45" s="129" t="e">
        <f t="shared" si="62"/>
        <v>#DIV/0!</v>
      </c>
      <c r="FH45" s="128">
        <v>8</v>
      </c>
      <c r="FI45" s="128">
        <f>+FI44+FH45</f>
        <v>15</v>
      </c>
      <c r="FJ45" s="129" t="e">
        <f t="shared" si="63"/>
        <v>#DIV/0!</v>
      </c>
      <c r="FK45" s="130">
        <f t="shared" ref="FK45:FK71" si="93">+FE45/FH45</f>
        <v>58940</v>
      </c>
      <c r="FL45" s="129" t="e">
        <f t="shared" si="64"/>
        <v>#DIV/0!</v>
      </c>
      <c r="FM45" s="130">
        <v>233</v>
      </c>
      <c r="FN45" s="132">
        <f t="shared" ref="FN45:FN71" si="94">+FB45/FM45</f>
        <v>3.0042918454935622E-2</v>
      </c>
      <c r="FQ45" s="9">
        <v>45840</v>
      </c>
      <c r="FR45" s="128">
        <f t="shared" ref="FR45:FR71" si="95">+B45+O45+AB45+AO45+BB45+BO45+CB45+CO45+DB45+DO45+EB45+EO45+FB45</f>
        <v>722</v>
      </c>
      <c r="FS45" s="128">
        <f>+FR45+FS44</f>
        <v>1530</v>
      </c>
      <c r="FT45" s="129">
        <f t="shared" si="65"/>
        <v>-0.18356456776947705</v>
      </c>
      <c r="FU45" s="128">
        <f t="shared" ref="FU45:FU71" si="96">+E45+R45+AE45+AR45+BE45+BR45+CE45+CR45+DE45+DR45+EE45+ER45+FE45</f>
        <v>34809177</v>
      </c>
      <c r="FV45" s="128">
        <f>+FU45+FV44</f>
        <v>74518306</v>
      </c>
      <c r="FW45" s="129">
        <f t="shared" si="66"/>
        <v>-9.0274541534397734E-2</v>
      </c>
      <c r="FX45" s="128">
        <f t="shared" ref="FX45:FX71" si="97">+H45+U45+AH45+AU45+BH45+BU45+CH45+CU45+DH45+DU45+EH45+EU45+FH45</f>
        <v>758</v>
      </c>
      <c r="FY45" s="128">
        <f>+FX45+FY44</f>
        <v>1617</v>
      </c>
      <c r="FZ45" s="129">
        <f t="shared" si="67"/>
        <v>-0.21352140077821014</v>
      </c>
      <c r="GA45" s="128">
        <f t="shared" ref="GA45:GA75" si="98">+FU45/FX45</f>
        <v>45922.397097625333</v>
      </c>
      <c r="GB45" s="129">
        <f t="shared" si="68"/>
        <v>0.13108160096690491</v>
      </c>
    </row>
    <row r="46" spans="1:184" x14ac:dyDescent="0.3">
      <c r="A46" s="9">
        <v>45841</v>
      </c>
      <c r="B46" s="71">
        <v>249</v>
      </c>
      <c r="C46" s="4">
        <f t="shared" ref="C46:C71" si="99">+C45+B46</f>
        <v>763</v>
      </c>
      <c r="D46" s="69">
        <f t="shared" si="12"/>
        <v>-0.22851365015166836</v>
      </c>
      <c r="E46" s="4">
        <v>11830007</v>
      </c>
      <c r="F46" s="4">
        <f t="shared" ref="F46:F71" si="100">+F45+E46</f>
        <v>35503936</v>
      </c>
      <c r="G46" s="141">
        <f t="shared" si="13"/>
        <v>-0.15714361952961386</v>
      </c>
      <c r="H46" s="4">
        <v>261</v>
      </c>
      <c r="I46" s="4">
        <f t="shared" ref="I46:I71" si="101">+I45+H46</f>
        <v>804</v>
      </c>
      <c r="J46" s="141">
        <f t="shared" si="14"/>
        <v>-0.23355576739752149</v>
      </c>
      <c r="K46" s="4">
        <f t="shared" si="69"/>
        <v>45325.69731800766</v>
      </c>
      <c r="L46" s="69">
        <f t="shared" si="15"/>
        <v>0.14146281396457905</v>
      </c>
      <c r="M46" s="4">
        <v>10969</v>
      </c>
      <c r="N46" s="61">
        <f t="shared" si="70"/>
        <v>2.2700337314249249E-2</v>
      </c>
      <c r="O46" s="4">
        <v>63</v>
      </c>
      <c r="P46" s="4">
        <f t="shared" si="71"/>
        <v>198</v>
      </c>
      <c r="Q46" s="69">
        <f t="shared" si="16"/>
        <v>-0.22352941176470587</v>
      </c>
      <c r="R46" s="4">
        <v>3167840</v>
      </c>
      <c r="S46" s="4">
        <f t="shared" ref="S46:S71" si="102">+S45+R46</f>
        <v>9811312</v>
      </c>
      <c r="T46" s="69">
        <f t="shared" si="17"/>
        <v>-0.18185239372070205</v>
      </c>
      <c r="U46" s="4">
        <v>66</v>
      </c>
      <c r="V46" s="4">
        <f t="shared" ref="V46:V71" si="103">+V45+U46</f>
        <v>206</v>
      </c>
      <c r="W46" s="69">
        <f t="shared" si="18"/>
        <v>-0.25362318840579712</v>
      </c>
      <c r="X46" s="63">
        <f t="shared" si="72"/>
        <v>47997.57575757576</v>
      </c>
      <c r="Y46" s="69">
        <f t="shared" si="19"/>
        <v>8.6532822653636376E-2</v>
      </c>
      <c r="Z46" s="4">
        <v>2281</v>
      </c>
      <c r="AA46" s="62">
        <f t="shared" si="73"/>
        <v>2.7619465146865411E-2</v>
      </c>
      <c r="AB46" s="4">
        <v>73</v>
      </c>
      <c r="AC46" s="4">
        <f t="shared" ref="AC46:AC71" si="104">+AC45+AB46</f>
        <v>227</v>
      </c>
      <c r="AD46" s="69">
        <f t="shared" si="20"/>
        <v>-0.21993127147766323</v>
      </c>
      <c r="AE46" s="4">
        <v>2296470</v>
      </c>
      <c r="AF46" s="63">
        <f t="shared" ref="AF46:AF71" si="105">+AF45+AE46</f>
        <v>7979741</v>
      </c>
      <c r="AG46" s="69">
        <f t="shared" si="21"/>
        <v>-0.17254105542806841</v>
      </c>
      <c r="AH46" s="4">
        <v>80</v>
      </c>
      <c r="AI46" s="4">
        <f t="shared" ref="AI46:AI71" si="106">+AI45+AH46</f>
        <v>242</v>
      </c>
      <c r="AJ46" s="69">
        <f t="shared" si="22"/>
        <v>-0.30659025787965621</v>
      </c>
      <c r="AK46" s="63">
        <f t="shared" si="74"/>
        <v>28705.875</v>
      </c>
      <c r="AL46" s="69">
        <f t="shared" si="23"/>
        <v>7.9508857022977164E-2</v>
      </c>
      <c r="AM46" s="4">
        <v>2207</v>
      </c>
      <c r="AN46" s="62">
        <f t="shared" si="75"/>
        <v>3.3076574535568642E-2</v>
      </c>
      <c r="AO46" s="4">
        <v>76</v>
      </c>
      <c r="AP46" s="4">
        <f t="shared" ref="AP46:AP71" si="107">+AP45+AO46</f>
        <v>244</v>
      </c>
      <c r="AQ46" s="69">
        <f t="shared" si="24"/>
        <v>-4.3137254901960742E-2</v>
      </c>
      <c r="AR46" s="4">
        <v>3798842</v>
      </c>
      <c r="AS46" s="4">
        <f t="shared" ref="AS46:AS71" si="108">+AS45+AR46</f>
        <v>11612613</v>
      </c>
      <c r="AT46" s="69">
        <f t="shared" si="25"/>
        <v>2.5603494993072351E-2</v>
      </c>
      <c r="AU46" s="4">
        <v>86</v>
      </c>
      <c r="AV46" s="4">
        <f t="shared" ref="AV46:AV71" si="109">+AV45+AU46</f>
        <v>264</v>
      </c>
      <c r="AW46" s="69">
        <f t="shared" si="26"/>
        <v>-7.3684210526315796E-2</v>
      </c>
      <c r="AX46" s="63">
        <f t="shared" si="76"/>
        <v>44172.58139534884</v>
      </c>
      <c r="AY46" s="69">
        <f t="shared" si="27"/>
        <v>0.17274087901397883</v>
      </c>
      <c r="AZ46" s="4">
        <v>2708</v>
      </c>
      <c r="BA46" s="62">
        <f t="shared" si="77"/>
        <v>2.8064992614475627E-2</v>
      </c>
      <c r="BB46" s="4">
        <v>19</v>
      </c>
      <c r="BC46" s="4">
        <f t="shared" ref="BC46:BC71" si="110">+BC45+BB46</f>
        <v>64</v>
      </c>
      <c r="BD46" s="69">
        <f t="shared" si="28"/>
        <v>11.8</v>
      </c>
      <c r="BE46" s="4">
        <v>1994810</v>
      </c>
      <c r="BF46" s="4">
        <f t="shared" ref="BF46:BF71" si="111">+BF45+BE46</f>
        <v>5451002</v>
      </c>
      <c r="BG46" s="69">
        <f t="shared" si="29"/>
        <v>15.109542484432769</v>
      </c>
      <c r="BH46" s="4">
        <v>19</v>
      </c>
      <c r="BI46" s="4">
        <f t="shared" ref="BI46:BI71" si="112">+BI45+BH46</f>
        <v>64</v>
      </c>
      <c r="BJ46" s="69">
        <f t="shared" si="30"/>
        <v>11.8</v>
      </c>
      <c r="BK46" s="63">
        <f t="shared" si="78"/>
        <v>104990</v>
      </c>
      <c r="BL46" s="69">
        <f t="shared" si="31"/>
        <v>1.1214386744796929</v>
      </c>
      <c r="BM46" s="4">
        <v>409</v>
      </c>
      <c r="BN46" s="61">
        <f t="shared" si="79"/>
        <v>4.6454767726161368E-2</v>
      </c>
      <c r="BO46" s="4">
        <v>67</v>
      </c>
      <c r="BP46" s="4">
        <f t="shared" ref="BP46:BP71" si="113">+BP45+BO46</f>
        <v>200</v>
      </c>
      <c r="BQ46" s="69">
        <f t="shared" si="32"/>
        <v>-0.15254237288135597</v>
      </c>
      <c r="BR46" s="4">
        <v>2516490</v>
      </c>
      <c r="BS46" s="4">
        <f t="shared" ref="BS46:BS71" si="114">+BS45+BR46</f>
        <v>8136003</v>
      </c>
      <c r="BT46" s="69">
        <f t="shared" si="33"/>
        <v>-0.10969425077833328</v>
      </c>
      <c r="BU46" s="4">
        <v>72</v>
      </c>
      <c r="BV46" s="4">
        <f t="shared" ref="BV46:BV71" si="115">+BV45+BU46</f>
        <v>215</v>
      </c>
      <c r="BW46" s="69">
        <f t="shared" si="34"/>
        <v>-0.17624521072796939</v>
      </c>
      <c r="BX46" s="63">
        <f t="shared" si="80"/>
        <v>34951.25</v>
      </c>
      <c r="BY46" s="69">
        <f t="shared" si="35"/>
        <v>-2.3727579258195131E-2</v>
      </c>
      <c r="BZ46" s="4">
        <v>2360</v>
      </c>
      <c r="CA46" s="62">
        <f t="shared" si="81"/>
        <v>2.8389830508474576E-2</v>
      </c>
      <c r="CB46" s="4">
        <v>49</v>
      </c>
      <c r="CC46" s="4">
        <f t="shared" ref="CC46:CC71" si="116">+CC45+CB46</f>
        <v>130</v>
      </c>
      <c r="CD46" s="69">
        <f t="shared" si="36"/>
        <v>-0.1333333333333333</v>
      </c>
      <c r="CE46" s="4">
        <v>4303924</v>
      </c>
      <c r="CF46" s="4">
        <f t="shared" ref="CF46:CF71" si="117">+CF45+CE46</f>
        <v>10944835</v>
      </c>
      <c r="CG46" s="69">
        <f t="shared" si="37"/>
        <v>-5.0160689719572327E-2</v>
      </c>
      <c r="CH46" s="4">
        <v>49</v>
      </c>
      <c r="CI46" s="4">
        <f t="shared" ref="CI46:CI71" si="118">+CI45+CH46</f>
        <v>133</v>
      </c>
      <c r="CJ46" s="69">
        <f t="shared" si="38"/>
        <v>-0.125</v>
      </c>
      <c r="CK46" s="63">
        <f t="shared" si="82"/>
        <v>87835.183673469393</v>
      </c>
      <c r="CL46" s="69">
        <f t="shared" si="39"/>
        <v>1.5723843221389311E-2</v>
      </c>
      <c r="CM46" s="4">
        <v>1640</v>
      </c>
      <c r="CN46" s="62">
        <f t="shared" si="83"/>
        <v>2.9878048780487804E-2</v>
      </c>
      <c r="CO46" s="4">
        <v>44</v>
      </c>
      <c r="CP46" s="4">
        <f t="shared" ref="CP46:CP71" si="119">+CP45+CO46</f>
        <v>154</v>
      </c>
      <c r="CQ46" s="69">
        <f t="shared" si="40"/>
        <v>-0.29357798165137616</v>
      </c>
      <c r="CR46" s="4">
        <v>1680560</v>
      </c>
      <c r="CS46" s="4">
        <f t="shared" ref="CS46:CS71" si="120">+CS45+CR46</f>
        <v>6775862</v>
      </c>
      <c r="CT46" s="69">
        <f t="shared" si="41"/>
        <v>-0.34064361927854858</v>
      </c>
      <c r="CU46" s="4">
        <v>45</v>
      </c>
      <c r="CV46" s="4">
        <f t="shared" ref="CV46:CV71" si="121">+CV45+CU46</f>
        <v>160</v>
      </c>
      <c r="CW46" s="69">
        <f t="shared" si="42"/>
        <v>-0.33054393305439334</v>
      </c>
      <c r="CX46" s="63">
        <f t="shared" si="84"/>
        <v>37345.777777777781</v>
      </c>
      <c r="CY46" s="69">
        <f t="shared" si="43"/>
        <v>-4.8809233231058458E-2</v>
      </c>
      <c r="CZ46" s="4">
        <v>1602</v>
      </c>
      <c r="DA46" s="62">
        <f t="shared" si="85"/>
        <v>2.7465667915106119E-2</v>
      </c>
      <c r="DB46" s="4">
        <v>44</v>
      </c>
      <c r="DC46" s="4">
        <f t="shared" ref="DC46:DC71" si="122">+DC45+DB46</f>
        <v>164</v>
      </c>
      <c r="DD46" s="69">
        <f t="shared" si="44"/>
        <v>5.1282051282051322E-2</v>
      </c>
      <c r="DE46" s="4">
        <v>1799271</v>
      </c>
      <c r="DF46" s="4">
        <f t="shared" ref="DF46:DF71" si="123">+DF45+DE46</f>
        <v>6460892</v>
      </c>
      <c r="DG46" s="69">
        <f t="shared" si="45"/>
        <v>3.6824993340201839E-2</v>
      </c>
      <c r="DH46" s="4">
        <v>48</v>
      </c>
      <c r="DI46" s="4">
        <f t="shared" ref="DI46:DI71" si="124">+DI45+DH46</f>
        <v>179</v>
      </c>
      <c r="DJ46" s="69">
        <f t="shared" si="46"/>
        <v>1.1299435028248483E-2</v>
      </c>
      <c r="DK46" s="63">
        <f t="shared" si="47"/>
        <v>37484.8125</v>
      </c>
      <c r="DL46" s="69">
        <f t="shared" si="48"/>
        <v>0.31956030780423372</v>
      </c>
      <c r="DM46" s="4">
        <v>1873</v>
      </c>
      <c r="DN46" s="62">
        <f t="shared" si="86"/>
        <v>2.3491724506139882E-2</v>
      </c>
      <c r="DO46" s="4">
        <v>18</v>
      </c>
      <c r="DP46" s="4">
        <f t="shared" ref="DP46:DP71" si="125">+DP45+DO46</f>
        <v>45</v>
      </c>
      <c r="DQ46" s="69">
        <f t="shared" si="49"/>
        <v>-0.70779220779220786</v>
      </c>
      <c r="DR46" s="4">
        <v>452602</v>
      </c>
      <c r="DS46" s="4">
        <f t="shared" ref="DS46:DS71" si="126">+DS45+DR46</f>
        <v>1288166</v>
      </c>
      <c r="DT46" s="69">
        <f t="shared" si="50"/>
        <v>-0.76699075137607875</v>
      </c>
      <c r="DU46" s="4">
        <v>19</v>
      </c>
      <c r="DV46" s="4">
        <f t="shared" ref="DV46:DV71" si="127">+DV45+DU46</f>
        <v>51</v>
      </c>
      <c r="DW46" s="69">
        <f t="shared" si="51"/>
        <v>-0.73157894736842111</v>
      </c>
      <c r="DX46" s="63">
        <f t="shared" si="87"/>
        <v>23821.157894736843</v>
      </c>
      <c r="DY46" s="69">
        <f t="shared" si="52"/>
        <v>-0.20855050787074336</v>
      </c>
      <c r="DZ46" s="4">
        <v>1025</v>
      </c>
      <c r="EA46" s="62">
        <f t="shared" si="88"/>
        <v>1.7560975609756099E-2</v>
      </c>
      <c r="EB46" s="4">
        <v>0</v>
      </c>
      <c r="EC46" s="4">
        <f t="shared" ref="EC46:EC71" si="128">+EC45+EB46</f>
        <v>0</v>
      </c>
      <c r="ED46" s="69">
        <f t="shared" si="53"/>
        <v>-1</v>
      </c>
      <c r="EE46" s="4">
        <v>0</v>
      </c>
      <c r="EF46" s="4">
        <f>+EF45+EE46</f>
        <v>0</v>
      </c>
      <c r="EG46" s="69">
        <f t="shared" si="54"/>
        <v>-1</v>
      </c>
      <c r="EH46" s="4">
        <v>0</v>
      </c>
      <c r="EI46" s="4">
        <f t="shared" ref="EI46:EI71" si="129">+EI45+EH46</f>
        <v>0</v>
      </c>
      <c r="EJ46" s="69">
        <f t="shared" si="55"/>
        <v>-1</v>
      </c>
      <c r="EK46" s="63" t="e">
        <f t="shared" si="89"/>
        <v>#DIV/0!</v>
      </c>
      <c r="EL46" s="69" t="e">
        <f t="shared" si="56"/>
        <v>#DIV/0!</v>
      </c>
      <c r="EM46" s="63">
        <v>0</v>
      </c>
      <c r="EN46" s="62" t="e">
        <f t="shared" si="90"/>
        <v>#DIV/0!</v>
      </c>
      <c r="EO46" s="4">
        <v>6</v>
      </c>
      <c r="EP46" s="4">
        <f t="shared" ref="EP46:EP71" si="130">+EP45+EO46</f>
        <v>35</v>
      </c>
      <c r="EQ46" s="69" t="e">
        <f t="shared" si="57"/>
        <v>#DIV/0!</v>
      </c>
      <c r="ER46" s="4">
        <v>1006940</v>
      </c>
      <c r="ES46" s="4">
        <f>+ES45+ER46</f>
        <v>4547650</v>
      </c>
      <c r="ET46" s="69" t="e">
        <f t="shared" si="58"/>
        <v>#DIV/0!</v>
      </c>
      <c r="EU46" s="4">
        <v>6</v>
      </c>
      <c r="EV46" s="4">
        <f t="shared" ref="EV46:EV71" si="131">+EV45+EU46</f>
        <v>35</v>
      </c>
      <c r="EW46" s="69" t="e">
        <f t="shared" si="59"/>
        <v>#DIV/0!</v>
      </c>
      <c r="EX46" s="63">
        <f t="shared" si="91"/>
        <v>167823.33333333334</v>
      </c>
      <c r="EY46" s="69" t="e">
        <f t="shared" si="60"/>
        <v>#DIV/0!</v>
      </c>
      <c r="EZ46" s="4">
        <v>621</v>
      </c>
      <c r="FA46" s="62">
        <f t="shared" si="92"/>
        <v>9.6618357487922701E-3</v>
      </c>
      <c r="FB46" s="4">
        <v>8</v>
      </c>
      <c r="FC46" s="4">
        <f t="shared" ref="FC46:FC71" si="132">+FC45+FB46</f>
        <v>22</v>
      </c>
      <c r="FD46" s="69" t="e">
        <f t="shared" si="61"/>
        <v>#DIV/0!</v>
      </c>
      <c r="FE46" s="4">
        <v>273820</v>
      </c>
      <c r="FF46" s="4">
        <f>+FF45+FE46</f>
        <v>1127870</v>
      </c>
      <c r="FG46" s="69" t="e">
        <f t="shared" si="62"/>
        <v>#DIV/0!</v>
      </c>
      <c r="FH46" s="4">
        <v>8</v>
      </c>
      <c r="FI46" s="4">
        <f t="shared" ref="FI46:FI71" si="133">+FI45+FH46</f>
        <v>23</v>
      </c>
      <c r="FJ46" s="69" t="e">
        <f t="shared" si="63"/>
        <v>#DIV/0!</v>
      </c>
      <c r="FK46" s="63">
        <f t="shared" si="93"/>
        <v>34227.5</v>
      </c>
      <c r="FL46" s="69" t="e">
        <f t="shared" si="64"/>
        <v>#DIV/0!</v>
      </c>
      <c r="FM46" s="4">
        <v>224</v>
      </c>
      <c r="FN46" s="62">
        <f t="shared" si="94"/>
        <v>3.5714285714285712E-2</v>
      </c>
      <c r="FQ46" s="9">
        <v>45841</v>
      </c>
      <c r="FR46" s="4">
        <f t="shared" si="95"/>
        <v>716</v>
      </c>
      <c r="FS46" s="4">
        <f t="shared" ref="FS46:FS71" si="134">+FR46+FS45</f>
        <v>2246</v>
      </c>
      <c r="FT46" s="69">
        <f t="shared" si="65"/>
        <v>-0.17182890855457222</v>
      </c>
      <c r="FU46" s="4">
        <f t="shared" si="96"/>
        <v>35121576</v>
      </c>
      <c r="FV46" s="4">
        <f t="shared" ref="FV46:FV71" si="135">+FU46+FV45</f>
        <v>109639882</v>
      </c>
      <c r="FW46" s="69">
        <f t="shared" si="66"/>
        <v>-7.2115012771253761E-2</v>
      </c>
      <c r="FX46" s="4">
        <f t="shared" si="97"/>
        <v>759</v>
      </c>
      <c r="FY46" s="4">
        <f t="shared" ref="FY46:FY71" si="136">+FX46+FY45</f>
        <v>2376</v>
      </c>
      <c r="FZ46" s="69">
        <f t="shared" si="67"/>
        <v>-0.20561685055165502</v>
      </c>
      <c r="GA46" s="4">
        <f t="shared" si="98"/>
        <v>46273.486166007904</v>
      </c>
      <c r="GB46" s="69">
        <f t="shared" si="68"/>
        <v>0.19359911323419654</v>
      </c>
    </row>
    <row r="47" spans="1:184" x14ac:dyDescent="0.3">
      <c r="A47" s="9">
        <v>45842</v>
      </c>
      <c r="B47" s="71">
        <v>191</v>
      </c>
      <c r="C47" s="4">
        <f t="shared" si="99"/>
        <v>954</v>
      </c>
      <c r="D47" s="69">
        <f t="shared" si="12"/>
        <v>-0.23680000000000001</v>
      </c>
      <c r="E47" s="4">
        <v>9470362</v>
      </c>
      <c r="F47" s="4">
        <f t="shared" si="100"/>
        <v>44974298</v>
      </c>
      <c r="G47" s="141">
        <f t="shared" si="13"/>
        <v>-0.13234192470034123</v>
      </c>
      <c r="H47" s="4">
        <v>198</v>
      </c>
      <c r="I47" s="4">
        <f t="shared" si="101"/>
        <v>1002</v>
      </c>
      <c r="J47" s="141">
        <f t="shared" si="14"/>
        <v>-0.24434389140271495</v>
      </c>
      <c r="K47" s="4">
        <f t="shared" si="69"/>
        <v>47830.111111111109</v>
      </c>
      <c r="L47" s="69">
        <f t="shared" si="15"/>
        <v>0.36435476490110652</v>
      </c>
      <c r="M47" s="4">
        <v>10186</v>
      </c>
      <c r="N47" s="61">
        <f t="shared" si="70"/>
        <v>1.8751227174553308E-2</v>
      </c>
      <c r="O47" s="4">
        <v>75</v>
      </c>
      <c r="P47" s="4">
        <f t="shared" si="71"/>
        <v>273</v>
      </c>
      <c r="Q47" s="69">
        <f t="shared" si="16"/>
        <v>-0.14953271028037385</v>
      </c>
      <c r="R47" s="4">
        <v>4244550</v>
      </c>
      <c r="S47" s="4">
        <f t="shared" si="102"/>
        <v>14055862</v>
      </c>
      <c r="T47" s="69">
        <f t="shared" si="17"/>
        <v>-7.1368379478968902E-2</v>
      </c>
      <c r="U47" s="4">
        <v>76</v>
      </c>
      <c r="V47" s="4">
        <f t="shared" si="103"/>
        <v>282</v>
      </c>
      <c r="W47" s="69">
        <f t="shared" si="18"/>
        <v>-0.17543859649122806</v>
      </c>
      <c r="X47" s="63">
        <f t="shared" si="72"/>
        <v>55849.34210526316</v>
      </c>
      <c r="Y47" s="69">
        <f t="shared" si="19"/>
        <v>0.17241134497224819</v>
      </c>
      <c r="Z47" s="4">
        <v>2360</v>
      </c>
      <c r="AA47" s="62">
        <f t="shared" si="73"/>
        <v>3.1779661016949151E-2</v>
      </c>
      <c r="AB47" s="4">
        <v>61</v>
      </c>
      <c r="AC47" s="4">
        <f t="shared" si="104"/>
        <v>288</v>
      </c>
      <c r="AD47" s="69">
        <f t="shared" si="20"/>
        <v>-0.22788203753351211</v>
      </c>
      <c r="AE47" s="4">
        <v>2439760</v>
      </c>
      <c r="AF47" s="63">
        <f t="shared" si="105"/>
        <v>10419501</v>
      </c>
      <c r="AG47" s="69">
        <f t="shared" si="21"/>
        <v>-0.16848790103925637</v>
      </c>
      <c r="AH47" s="4">
        <v>65</v>
      </c>
      <c r="AI47" s="4">
        <f t="shared" si="106"/>
        <v>307</v>
      </c>
      <c r="AJ47" s="69">
        <f t="shared" si="22"/>
        <v>-0.29425287356321839</v>
      </c>
      <c r="AK47" s="63">
        <f t="shared" si="74"/>
        <v>37534.769230769234</v>
      </c>
      <c r="AL47" s="69">
        <f t="shared" si="23"/>
        <v>0.11806696917587844</v>
      </c>
      <c r="AM47" s="4">
        <v>2141</v>
      </c>
      <c r="AN47" s="62">
        <f t="shared" si="75"/>
        <v>2.8491359177954229E-2</v>
      </c>
      <c r="AO47" s="4">
        <v>55</v>
      </c>
      <c r="AP47" s="4">
        <f t="shared" si="107"/>
        <v>299</v>
      </c>
      <c r="AQ47" s="69">
        <f t="shared" si="24"/>
        <v>-4.7770700636942665E-2</v>
      </c>
      <c r="AR47" s="4">
        <v>2740082</v>
      </c>
      <c r="AS47" s="4">
        <f t="shared" si="108"/>
        <v>14352695</v>
      </c>
      <c r="AT47" s="69">
        <f t="shared" si="25"/>
        <v>2.3165681867483467E-2</v>
      </c>
      <c r="AU47" s="4">
        <v>58</v>
      </c>
      <c r="AV47" s="4">
        <f t="shared" si="109"/>
        <v>322</v>
      </c>
      <c r="AW47" s="69">
        <f t="shared" si="26"/>
        <v>-0.1005586592178771</v>
      </c>
      <c r="AX47" s="63">
        <f t="shared" si="76"/>
        <v>47242.793103448275</v>
      </c>
      <c r="AY47" s="69">
        <f t="shared" si="27"/>
        <v>0.27493424137990941</v>
      </c>
      <c r="AZ47" s="4">
        <v>2543</v>
      </c>
      <c r="BA47" s="62">
        <f t="shared" si="77"/>
        <v>2.1627998427054661E-2</v>
      </c>
      <c r="BB47" s="4">
        <v>12</v>
      </c>
      <c r="BC47" s="4">
        <f t="shared" si="110"/>
        <v>76</v>
      </c>
      <c r="BD47" s="69">
        <f t="shared" si="28"/>
        <v>8.5</v>
      </c>
      <c r="BE47" s="4">
        <v>780880</v>
      </c>
      <c r="BF47" s="4">
        <f t="shared" si="111"/>
        <v>6231882</v>
      </c>
      <c r="BG47" s="69">
        <f t="shared" si="29"/>
        <v>14.076854219639474</v>
      </c>
      <c r="BH47" s="4">
        <v>12</v>
      </c>
      <c r="BI47" s="4">
        <f t="shared" si="112"/>
        <v>76</v>
      </c>
      <c r="BJ47" s="69">
        <f t="shared" si="30"/>
        <v>8.5</v>
      </c>
      <c r="BK47" s="63">
        <f t="shared" si="78"/>
        <v>65073.333333333336</v>
      </c>
      <c r="BL47" s="69">
        <f t="shared" si="31"/>
        <v>1.6039749233026543</v>
      </c>
      <c r="BM47" s="4">
        <v>405</v>
      </c>
      <c r="BN47" s="61">
        <f t="shared" si="79"/>
        <v>2.9629629629629631E-2</v>
      </c>
      <c r="BO47" s="4">
        <v>45</v>
      </c>
      <c r="BP47" s="4">
        <f t="shared" si="113"/>
        <v>245</v>
      </c>
      <c r="BQ47" s="69">
        <f t="shared" si="32"/>
        <v>-0.17508417508417506</v>
      </c>
      <c r="BR47" s="4">
        <v>2004991</v>
      </c>
      <c r="BS47" s="4">
        <f t="shared" si="114"/>
        <v>10140994</v>
      </c>
      <c r="BT47" s="69">
        <f t="shared" si="33"/>
        <v>-0.16343817626279789</v>
      </c>
      <c r="BU47" s="4">
        <v>46</v>
      </c>
      <c r="BV47" s="4">
        <f t="shared" si="115"/>
        <v>261</v>
      </c>
      <c r="BW47" s="69">
        <f t="shared" si="34"/>
        <v>-0.20909090909090911</v>
      </c>
      <c r="BX47" s="63">
        <f t="shared" si="80"/>
        <v>43586.760869565216</v>
      </c>
      <c r="BY47" s="69">
        <f t="shared" si="35"/>
        <v>7.9410696187938168E-3</v>
      </c>
      <c r="BZ47" s="4">
        <v>2275</v>
      </c>
      <c r="CA47" s="62">
        <f t="shared" si="81"/>
        <v>1.9780219780219779E-2</v>
      </c>
      <c r="CB47" s="4">
        <v>37</v>
      </c>
      <c r="CC47" s="4">
        <f t="shared" si="116"/>
        <v>167</v>
      </c>
      <c r="CD47" s="69">
        <f t="shared" si="36"/>
        <v>-0.16500000000000004</v>
      </c>
      <c r="CE47" s="4">
        <v>3001467</v>
      </c>
      <c r="CF47" s="4">
        <f t="shared" si="117"/>
        <v>13946302</v>
      </c>
      <c r="CG47" s="69">
        <f t="shared" si="37"/>
        <v>-0.10435352724286795</v>
      </c>
      <c r="CH47" s="4">
        <v>38</v>
      </c>
      <c r="CI47" s="4">
        <f t="shared" si="118"/>
        <v>171</v>
      </c>
      <c r="CJ47" s="69">
        <f t="shared" si="38"/>
        <v>-0.1576354679802956</v>
      </c>
      <c r="CK47" s="63">
        <f t="shared" si="82"/>
        <v>78985.973684210519</v>
      </c>
      <c r="CL47" s="69">
        <f t="shared" si="39"/>
        <v>-4.9650273146609747E-3</v>
      </c>
      <c r="CM47" s="4">
        <v>1514</v>
      </c>
      <c r="CN47" s="62">
        <f t="shared" si="83"/>
        <v>2.4438573315719948E-2</v>
      </c>
      <c r="CO47" s="4">
        <v>27</v>
      </c>
      <c r="CP47" s="4">
        <f t="shared" si="119"/>
        <v>181</v>
      </c>
      <c r="CQ47" s="69">
        <f t="shared" si="40"/>
        <v>-0.34420289855072461</v>
      </c>
      <c r="CR47" s="4">
        <v>1196183</v>
      </c>
      <c r="CS47" s="4">
        <f t="shared" si="120"/>
        <v>7972045</v>
      </c>
      <c r="CT47" s="69">
        <f t="shared" si="41"/>
        <v>-0.39123299516868371</v>
      </c>
      <c r="CU47" s="4">
        <v>30</v>
      </c>
      <c r="CV47" s="4">
        <f t="shared" si="121"/>
        <v>190</v>
      </c>
      <c r="CW47" s="69">
        <f t="shared" si="42"/>
        <v>-0.3687707641196013</v>
      </c>
      <c r="CX47" s="63">
        <f t="shared" si="84"/>
        <v>39872.76666666667</v>
      </c>
      <c r="CY47" s="69">
        <f t="shared" si="43"/>
        <v>-0.12302790989116263</v>
      </c>
      <c r="CZ47" s="4">
        <v>1504</v>
      </c>
      <c r="DA47" s="62">
        <f t="shared" si="85"/>
        <v>1.795212765957447E-2</v>
      </c>
      <c r="DB47" s="4">
        <v>44</v>
      </c>
      <c r="DC47" s="4">
        <f t="shared" si="122"/>
        <v>208</v>
      </c>
      <c r="DD47" s="69">
        <f t="shared" si="44"/>
        <v>2.9702970297029729E-2</v>
      </c>
      <c r="DE47" s="4">
        <v>2024571</v>
      </c>
      <c r="DF47" s="4">
        <f t="shared" si="123"/>
        <v>8485463</v>
      </c>
      <c r="DG47" s="69">
        <f t="shared" si="45"/>
        <v>1.3477629683684711E-3</v>
      </c>
      <c r="DH47" s="4">
        <v>45</v>
      </c>
      <c r="DI47" s="4">
        <f t="shared" si="124"/>
        <v>224</v>
      </c>
      <c r="DJ47" s="69">
        <f t="shared" si="46"/>
        <v>-1.3215859030836996E-2</v>
      </c>
      <c r="DK47" s="63">
        <f t="shared" si="47"/>
        <v>44990.466666666667</v>
      </c>
      <c r="DL47" s="69">
        <f t="shared" si="48"/>
        <v>3.077350232599807E-3</v>
      </c>
      <c r="DM47" s="4">
        <v>1819</v>
      </c>
      <c r="DN47" s="62">
        <f t="shared" si="86"/>
        <v>2.4189114898295765E-2</v>
      </c>
      <c r="DO47" s="4">
        <v>13</v>
      </c>
      <c r="DP47" s="4">
        <f t="shared" si="125"/>
        <v>58</v>
      </c>
      <c r="DQ47" s="69">
        <f t="shared" si="49"/>
        <v>-0.70707070707070707</v>
      </c>
      <c r="DR47" s="4">
        <v>368443</v>
      </c>
      <c r="DS47" s="4">
        <f t="shared" si="126"/>
        <v>1656609</v>
      </c>
      <c r="DT47" s="69">
        <f t="shared" si="50"/>
        <v>-0.78081673965679199</v>
      </c>
      <c r="DU47" s="4">
        <v>22</v>
      </c>
      <c r="DV47" s="4">
        <f t="shared" si="127"/>
        <v>73</v>
      </c>
      <c r="DW47" s="69">
        <f t="shared" si="51"/>
        <v>-0.70682730923694781</v>
      </c>
      <c r="DX47" s="63">
        <f t="shared" si="87"/>
        <v>16747.409090909092</v>
      </c>
      <c r="DY47" s="69">
        <f t="shared" si="52"/>
        <v>-0.51318309691353137</v>
      </c>
      <c r="DZ47" s="4">
        <v>858</v>
      </c>
      <c r="EA47" s="62">
        <f t="shared" si="88"/>
        <v>1.5151515151515152E-2</v>
      </c>
      <c r="EB47" s="4">
        <v>0</v>
      </c>
      <c r="EC47" s="4">
        <f t="shared" si="128"/>
        <v>0</v>
      </c>
      <c r="ED47" s="69">
        <f t="shared" si="53"/>
        <v>-1</v>
      </c>
      <c r="EE47" s="4">
        <v>0</v>
      </c>
      <c r="EF47" s="4">
        <f t="shared" ref="EF47:EF71" si="137">+EF46+EE47</f>
        <v>0</v>
      </c>
      <c r="EG47" s="69">
        <f t="shared" si="54"/>
        <v>-1</v>
      </c>
      <c r="EH47" s="4">
        <v>0</v>
      </c>
      <c r="EI47" s="4">
        <f t="shared" si="129"/>
        <v>0</v>
      </c>
      <c r="EJ47" s="69">
        <f t="shared" si="55"/>
        <v>-1</v>
      </c>
      <c r="EK47" s="63" t="e">
        <f t="shared" si="89"/>
        <v>#DIV/0!</v>
      </c>
      <c r="EL47" s="69" t="e">
        <f t="shared" si="56"/>
        <v>#DIV/0!</v>
      </c>
      <c r="EM47" s="63">
        <v>0</v>
      </c>
      <c r="EN47" s="62" t="e">
        <f t="shared" si="90"/>
        <v>#DIV/0!</v>
      </c>
      <c r="EO47" s="4">
        <v>12</v>
      </c>
      <c r="EP47" s="4">
        <f t="shared" si="130"/>
        <v>47</v>
      </c>
      <c r="EQ47" s="69" t="e">
        <f t="shared" si="57"/>
        <v>#DIV/0!</v>
      </c>
      <c r="ER47" s="63">
        <v>1203880</v>
      </c>
      <c r="ES47" s="4">
        <f t="shared" ref="ES47:ES71" si="138">+ES46+ER47</f>
        <v>5751530</v>
      </c>
      <c r="ET47" s="69" t="e">
        <f t="shared" si="58"/>
        <v>#DIV/0!</v>
      </c>
      <c r="EU47" s="4">
        <v>12</v>
      </c>
      <c r="EV47" s="4">
        <f t="shared" si="131"/>
        <v>47</v>
      </c>
      <c r="EW47" s="69" t="e">
        <f t="shared" si="59"/>
        <v>#DIV/0!</v>
      </c>
      <c r="EX47" s="63">
        <f t="shared" si="91"/>
        <v>100323.33333333333</v>
      </c>
      <c r="EY47" s="69" t="e">
        <f t="shared" si="60"/>
        <v>#DIV/0!</v>
      </c>
      <c r="EZ47" s="63">
        <v>580</v>
      </c>
      <c r="FA47" s="62">
        <f t="shared" si="92"/>
        <v>2.0689655172413793E-2</v>
      </c>
      <c r="FB47" s="4">
        <v>1</v>
      </c>
      <c r="FC47" s="4">
        <f t="shared" si="132"/>
        <v>23</v>
      </c>
      <c r="FD47" s="69" t="e">
        <f t="shared" si="61"/>
        <v>#DIV/0!</v>
      </c>
      <c r="FE47" s="63">
        <v>36990</v>
      </c>
      <c r="FF47" s="4">
        <f t="shared" ref="FF47:FF71" si="139">+FF46+FE47</f>
        <v>1164860</v>
      </c>
      <c r="FG47" s="69" t="e">
        <f t="shared" si="62"/>
        <v>#DIV/0!</v>
      </c>
      <c r="FH47" s="4">
        <v>1</v>
      </c>
      <c r="FI47" s="4">
        <f t="shared" si="133"/>
        <v>24</v>
      </c>
      <c r="FJ47" s="69" t="e">
        <f t="shared" si="63"/>
        <v>#DIV/0!</v>
      </c>
      <c r="FK47" s="63">
        <f t="shared" si="93"/>
        <v>36990</v>
      </c>
      <c r="FL47" s="69" t="e">
        <f t="shared" si="64"/>
        <v>#DIV/0!</v>
      </c>
      <c r="FM47" s="63">
        <v>184</v>
      </c>
      <c r="FN47" s="62">
        <f t="shared" si="94"/>
        <v>5.434782608695652E-3</v>
      </c>
      <c r="FQ47" s="9">
        <v>45842</v>
      </c>
      <c r="FR47" s="4">
        <f t="shared" si="95"/>
        <v>573</v>
      </c>
      <c r="FS47" s="4">
        <f t="shared" si="134"/>
        <v>2819</v>
      </c>
      <c r="FT47" s="69">
        <f t="shared" si="65"/>
        <v>-0.18171262699564583</v>
      </c>
      <c r="FU47" s="4">
        <f t="shared" si="96"/>
        <v>29512159</v>
      </c>
      <c r="FV47" s="4">
        <f t="shared" si="135"/>
        <v>139152041</v>
      </c>
      <c r="FW47" s="69">
        <f t="shared" si="66"/>
        <v>-7.7582365250945973E-2</v>
      </c>
      <c r="FX47" s="4">
        <f t="shared" si="97"/>
        <v>603</v>
      </c>
      <c r="FY47" s="4">
        <f t="shared" si="136"/>
        <v>2979</v>
      </c>
      <c r="FZ47" s="69">
        <f t="shared" si="67"/>
        <v>-0.21563981042654023</v>
      </c>
      <c r="GA47" s="4">
        <f t="shared" si="98"/>
        <v>48942.220563847426</v>
      </c>
      <c r="GB47" s="69">
        <f t="shared" si="68"/>
        <v>0.20803514411469903</v>
      </c>
    </row>
    <row r="48" spans="1:184" x14ac:dyDescent="0.3">
      <c r="A48" s="9">
        <v>45843</v>
      </c>
      <c r="B48" s="71">
        <v>144</v>
      </c>
      <c r="C48" s="4">
        <f t="shared" si="99"/>
        <v>1098</v>
      </c>
      <c r="D48" s="69">
        <f t="shared" si="12"/>
        <v>-0.25960890087660149</v>
      </c>
      <c r="E48" s="4">
        <v>7412484</v>
      </c>
      <c r="F48" s="4">
        <f t="shared" si="100"/>
        <v>52386782</v>
      </c>
      <c r="G48" s="141">
        <f t="shared" si="13"/>
        <v>-0.13469162993229844</v>
      </c>
      <c r="H48" s="4">
        <v>153</v>
      </c>
      <c r="I48" s="4">
        <f t="shared" si="101"/>
        <v>1155</v>
      </c>
      <c r="J48" s="141">
        <f t="shared" si="14"/>
        <v>-0.26620076238881829</v>
      </c>
      <c r="K48" s="4">
        <f t="shared" si="69"/>
        <v>48447.607843137252</v>
      </c>
      <c r="L48" s="69">
        <f t="shared" si="15"/>
        <v>0.37991784182785748</v>
      </c>
      <c r="M48" s="4">
        <v>8681</v>
      </c>
      <c r="N48" s="61">
        <f t="shared" si="70"/>
        <v>1.6587950696924317E-2</v>
      </c>
      <c r="O48" s="4">
        <v>45</v>
      </c>
      <c r="P48" s="4">
        <f t="shared" si="71"/>
        <v>318</v>
      </c>
      <c r="Q48" s="69">
        <f t="shared" si="16"/>
        <v>-0.171875</v>
      </c>
      <c r="R48" s="63">
        <v>2760050</v>
      </c>
      <c r="S48" s="4">
        <f t="shared" si="102"/>
        <v>16815912</v>
      </c>
      <c r="T48" s="69">
        <f t="shared" si="17"/>
        <v>-7.2306874724196613E-2</v>
      </c>
      <c r="U48" s="4">
        <v>45</v>
      </c>
      <c r="V48" s="4">
        <f t="shared" si="103"/>
        <v>327</v>
      </c>
      <c r="W48" s="69">
        <f t="shared" si="18"/>
        <v>-0.21014492753623193</v>
      </c>
      <c r="X48" s="63">
        <f t="shared" si="72"/>
        <v>61334.444444444445</v>
      </c>
      <c r="Y48" s="69">
        <f t="shared" si="19"/>
        <v>0.4767088180925656</v>
      </c>
      <c r="Z48" s="63">
        <v>1958</v>
      </c>
      <c r="AA48" s="62">
        <f t="shared" si="73"/>
        <v>2.2982635342185902E-2</v>
      </c>
      <c r="AB48" s="4">
        <v>47</v>
      </c>
      <c r="AC48" s="4">
        <f t="shared" si="104"/>
        <v>335</v>
      </c>
      <c r="AD48" s="69">
        <f t="shared" si="20"/>
        <v>-0.2488789237668162</v>
      </c>
      <c r="AE48" s="63">
        <v>1788420</v>
      </c>
      <c r="AF48" s="63">
        <f t="shared" si="105"/>
        <v>12207921</v>
      </c>
      <c r="AG48" s="69">
        <f t="shared" si="21"/>
        <v>-0.20021775339398651</v>
      </c>
      <c r="AH48" s="4">
        <v>48</v>
      </c>
      <c r="AI48" s="4">
        <f t="shared" si="106"/>
        <v>355</v>
      </c>
      <c r="AJ48" s="69">
        <f t="shared" si="22"/>
        <v>-0.31599229287090558</v>
      </c>
      <c r="AK48" s="63">
        <f t="shared" si="74"/>
        <v>37258.75</v>
      </c>
      <c r="AL48" s="69">
        <f t="shared" si="23"/>
        <v>0.14505195061298393</v>
      </c>
      <c r="AM48" s="63">
        <v>1951</v>
      </c>
      <c r="AN48" s="62">
        <f t="shared" si="75"/>
        <v>2.4090210148641721E-2</v>
      </c>
      <c r="AO48" s="4">
        <v>40</v>
      </c>
      <c r="AP48" s="4">
        <f t="shared" si="107"/>
        <v>339</v>
      </c>
      <c r="AQ48" s="69">
        <f t="shared" si="24"/>
        <v>-7.3770491803278659E-2</v>
      </c>
      <c r="AR48" s="63">
        <v>1815452</v>
      </c>
      <c r="AS48" s="4">
        <f t="shared" si="108"/>
        <v>16168147</v>
      </c>
      <c r="AT48" s="69">
        <f t="shared" si="25"/>
        <v>-5.6637910955083637E-2</v>
      </c>
      <c r="AU48" s="4">
        <v>45</v>
      </c>
      <c r="AV48" s="4">
        <f t="shared" si="109"/>
        <v>367</v>
      </c>
      <c r="AW48" s="69">
        <f t="shared" si="26"/>
        <v>-0.11352657004830913</v>
      </c>
      <c r="AX48" s="63">
        <f t="shared" si="76"/>
        <v>40343.37777777778</v>
      </c>
      <c r="AY48" s="69">
        <f t="shared" si="27"/>
        <v>-0.27382197503745243</v>
      </c>
      <c r="AZ48" s="63">
        <v>2142</v>
      </c>
      <c r="BA48" s="62">
        <f t="shared" si="77"/>
        <v>1.8674136321195144E-2</v>
      </c>
      <c r="BB48" s="4">
        <v>5</v>
      </c>
      <c r="BC48" s="4">
        <f t="shared" si="110"/>
        <v>81</v>
      </c>
      <c r="BD48" s="69">
        <f t="shared" si="28"/>
        <v>8</v>
      </c>
      <c r="BE48" s="63">
        <v>323850</v>
      </c>
      <c r="BF48" s="4">
        <f t="shared" si="111"/>
        <v>6555732</v>
      </c>
      <c r="BG48" s="69">
        <f t="shared" si="29"/>
        <v>14.596594112734964</v>
      </c>
      <c r="BH48" s="4">
        <v>5</v>
      </c>
      <c r="BI48" s="4">
        <f t="shared" si="112"/>
        <v>81</v>
      </c>
      <c r="BJ48" s="69">
        <f t="shared" si="30"/>
        <v>8</v>
      </c>
      <c r="BK48" s="63">
        <f t="shared" si="78"/>
        <v>64770</v>
      </c>
      <c r="BL48" s="69">
        <f t="shared" si="31"/>
        <v>8.266094420600858</v>
      </c>
      <c r="BM48" s="63">
        <v>343</v>
      </c>
      <c r="BN48" s="61">
        <f t="shared" si="79"/>
        <v>1.4577259475218658E-2</v>
      </c>
      <c r="BO48" s="4">
        <v>41</v>
      </c>
      <c r="BP48" s="4">
        <f t="shared" si="113"/>
        <v>286</v>
      </c>
      <c r="BQ48" s="69">
        <f t="shared" si="32"/>
        <v>-0.1513353115727003</v>
      </c>
      <c r="BR48" s="63">
        <v>1901160</v>
      </c>
      <c r="BS48" s="4">
        <f t="shared" si="114"/>
        <v>12042154</v>
      </c>
      <c r="BT48" s="69">
        <f t="shared" si="33"/>
        <v>-0.1114577904683115</v>
      </c>
      <c r="BU48" s="4">
        <v>43</v>
      </c>
      <c r="BV48" s="4">
        <f t="shared" si="115"/>
        <v>304</v>
      </c>
      <c r="BW48" s="69">
        <f t="shared" si="34"/>
        <v>-0.19363395225464186</v>
      </c>
      <c r="BX48" s="63">
        <f t="shared" si="80"/>
        <v>44213.023255813954</v>
      </c>
      <c r="BY48" s="69">
        <f t="shared" si="35"/>
        <v>0.45266770106765275</v>
      </c>
      <c r="BZ48" s="63">
        <v>2018</v>
      </c>
      <c r="CA48" s="62">
        <f t="shared" si="81"/>
        <v>2.0317145688800792E-2</v>
      </c>
      <c r="CB48" s="4">
        <v>24</v>
      </c>
      <c r="CC48" s="4">
        <f t="shared" si="116"/>
        <v>191</v>
      </c>
      <c r="CD48" s="69">
        <f t="shared" si="36"/>
        <v>-0.18723404255319154</v>
      </c>
      <c r="CE48" s="63">
        <v>1677083</v>
      </c>
      <c r="CF48" s="4">
        <f t="shared" si="117"/>
        <v>15623385</v>
      </c>
      <c r="CG48" s="69">
        <f t="shared" si="37"/>
        <v>-0.13770105163880508</v>
      </c>
      <c r="CH48" s="4">
        <v>24</v>
      </c>
      <c r="CI48" s="4">
        <f t="shared" si="118"/>
        <v>195</v>
      </c>
      <c r="CJ48" s="69">
        <f t="shared" si="38"/>
        <v>-0.1908713692946058</v>
      </c>
      <c r="CK48" s="63">
        <f t="shared" si="82"/>
        <v>69878.458333333328</v>
      </c>
      <c r="CL48" s="69">
        <f t="shared" si="39"/>
        <v>4.2519833168438659E-2</v>
      </c>
      <c r="CM48" s="63">
        <v>1369</v>
      </c>
      <c r="CN48" s="62">
        <f t="shared" si="83"/>
        <v>1.7531044558071585E-2</v>
      </c>
      <c r="CO48" s="4">
        <v>25</v>
      </c>
      <c r="CP48" s="4">
        <f t="shared" si="119"/>
        <v>206</v>
      </c>
      <c r="CQ48" s="69">
        <f t="shared" si="40"/>
        <v>-0.35825545171339568</v>
      </c>
      <c r="CR48" s="63">
        <v>1284031</v>
      </c>
      <c r="CS48" s="4">
        <f t="shared" si="120"/>
        <v>9256076</v>
      </c>
      <c r="CT48" s="69">
        <f t="shared" si="41"/>
        <v>-0.37727827090379484</v>
      </c>
      <c r="CU48" s="4">
        <v>27</v>
      </c>
      <c r="CV48" s="4">
        <f t="shared" si="121"/>
        <v>217</v>
      </c>
      <c r="CW48" s="69">
        <f t="shared" si="42"/>
        <v>-0.37822349570200575</v>
      </c>
      <c r="CX48" s="63">
        <f t="shared" si="84"/>
        <v>47556.703703703701</v>
      </c>
      <c r="CY48" s="69">
        <f t="shared" si="43"/>
        <v>0.29076135238165612</v>
      </c>
      <c r="CZ48" s="63">
        <v>1279</v>
      </c>
      <c r="DA48" s="62">
        <f t="shared" si="85"/>
        <v>1.9546520719311962E-2</v>
      </c>
      <c r="DB48" s="4">
        <v>33</v>
      </c>
      <c r="DC48" s="4">
        <f t="shared" si="122"/>
        <v>241</v>
      </c>
      <c r="DD48" s="69">
        <f t="shared" si="44"/>
        <v>8.3682008368199945E-3</v>
      </c>
      <c r="DE48" s="63">
        <v>1740660</v>
      </c>
      <c r="DF48" s="4">
        <f t="shared" si="123"/>
        <v>10226123</v>
      </c>
      <c r="DG48" s="69">
        <f t="shared" si="45"/>
        <v>4.699138981264861E-2</v>
      </c>
      <c r="DH48" s="4">
        <v>34</v>
      </c>
      <c r="DI48" s="4">
        <f t="shared" si="124"/>
        <v>258</v>
      </c>
      <c r="DJ48" s="69">
        <f t="shared" si="46"/>
        <v>-3.7313432835820892E-2</v>
      </c>
      <c r="DK48" s="63">
        <f t="shared" si="47"/>
        <v>51195.882352941175</v>
      </c>
      <c r="DL48" s="69">
        <f t="shared" si="48"/>
        <v>0.62324380734384199</v>
      </c>
      <c r="DM48" s="63">
        <v>1644</v>
      </c>
      <c r="DN48" s="62">
        <f t="shared" si="86"/>
        <v>2.0072992700729927E-2</v>
      </c>
      <c r="DO48" s="4">
        <v>10</v>
      </c>
      <c r="DP48" s="4">
        <f t="shared" si="125"/>
        <v>68</v>
      </c>
      <c r="DQ48" s="69">
        <f t="shared" si="49"/>
        <v>-0.71900826446280997</v>
      </c>
      <c r="DR48" s="63">
        <v>258717</v>
      </c>
      <c r="DS48" s="4">
        <f t="shared" si="126"/>
        <v>1915326</v>
      </c>
      <c r="DT48" s="69">
        <f t="shared" si="50"/>
        <v>-0.78364924204275355</v>
      </c>
      <c r="DU48" s="4">
        <v>10</v>
      </c>
      <c r="DV48" s="4">
        <f t="shared" si="127"/>
        <v>83</v>
      </c>
      <c r="DW48" s="69">
        <f t="shared" si="51"/>
        <v>-0.74924471299093653</v>
      </c>
      <c r="DX48" s="63">
        <f t="shared" si="87"/>
        <v>25871.7</v>
      </c>
      <c r="DY48" s="69">
        <f t="shared" si="52"/>
        <v>0.63849397655498197</v>
      </c>
      <c r="DZ48" s="63">
        <v>665</v>
      </c>
      <c r="EA48" s="62">
        <f t="shared" si="88"/>
        <v>1.5037593984962405E-2</v>
      </c>
      <c r="EB48" s="4">
        <v>0</v>
      </c>
      <c r="EC48" s="4">
        <f t="shared" si="128"/>
        <v>0</v>
      </c>
      <c r="ED48" s="69">
        <f t="shared" si="53"/>
        <v>-1</v>
      </c>
      <c r="EE48" s="4">
        <v>0</v>
      </c>
      <c r="EF48" s="4">
        <f t="shared" si="137"/>
        <v>0</v>
      </c>
      <c r="EG48" s="69">
        <f t="shared" si="54"/>
        <v>-1</v>
      </c>
      <c r="EH48" s="4">
        <v>0</v>
      </c>
      <c r="EI48" s="4">
        <f t="shared" si="129"/>
        <v>0</v>
      </c>
      <c r="EJ48" s="69">
        <f t="shared" si="55"/>
        <v>-1</v>
      </c>
      <c r="EK48" s="63" t="e">
        <f t="shared" si="89"/>
        <v>#DIV/0!</v>
      </c>
      <c r="EL48" s="69" t="e">
        <f t="shared" si="56"/>
        <v>#DIV/0!</v>
      </c>
      <c r="EM48" s="63">
        <v>0</v>
      </c>
      <c r="EN48" s="62" t="e">
        <f t="shared" si="90"/>
        <v>#DIV/0!</v>
      </c>
      <c r="EO48" s="4">
        <v>1</v>
      </c>
      <c r="EP48" s="4">
        <f t="shared" si="130"/>
        <v>48</v>
      </c>
      <c r="EQ48" s="69" t="e">
        <f t="shared" si="57"/>
        <v>#DIV/0!</v>
      </c>
      <c r="ER48" s="63">
        <v>296990</v>
      </c>
      <c r="ES48" s="4">
        <f t="shared" si="138"/>
        <v>6048520</v>
      </c>
      <c r="ET48" s="69" t="e">
        <f t="shared" si="58"/>
        <v>#DIV/0!</v>
      </c>
      <c r="EU48" s="4">
        <v>1</v>
      </c>
      <c r="EV48" s="4">
        <f t="shared" si="131"/>
        <v>48</v>
      </c>
      <c r="EW48" s="69" t="e">
        <f t="shared" si="59"/>
        <v>#DIV/0!</v>
      </c>
      <c r="EX48" s="63">
        <f t="shared" si="91"/>
        <v>296990</v>
      </c>
      <c r="EY48" s="69" t="e">
        <f t="shared" si="60"/>
        <v>#DIV/0!</v>
      </c>
      <c r="EZ48" s="63">
        <v>511</v>
      </c>
      <c r="FA48" s="62">
        <f t="shared" si="92"/>
        <v>1.9569471624266144E-3</v>
      </c>
      <c r="FB48" s="4">
        <v>0</v>
      </c>
      <c r="FC48" s="4">
        <f t="shared" si="132"/>
        <v>23</v>
      </c>
      <c r="FD48" s="69" t="e">
        <f t="shared" si="61"/>
        <v>#DIV/0!</v>
      </c>
      <c r="FE48" s="63">
        <v>0</v>
      </c>
      <c r="FF48" s="4">
        <f t="shared" si="139"/>
        <v>1164860</v>
      </c>
      <c r="FG48" s="69" t="e">
        <f t="shared" si="62"/>
        <v>#DIV/0!</v>
      </c>
      <c r="FH48" s="4">
        <v>0</v>
      </c>
      <c r="FI48" s="4">
        <f t="shared" si="133"/>
        <v>24</v>
      </c>
      <c r="FJ48" s="69" t="e">
        <f t="shared" si="63"/>
        <v>#DIV/0!</v>
      </c>
      <c r="FK48" s="63" t="e">
        <f t="shared" si="93"/>
        <v>#DIV/0!</v>
      </c>
      <c r="FL48" s="69" t="e">
        <f t="shared" si="64"/>
        <v>#DIV/0!</v>
      </c>
      <c r="FM48" s="63">
        <v>128</v>
      </c>
      <c r="FN48" s="62">
        <f t="shared" si="94"/>
        <v>0</v>
      </c>
      <c r="FQ48" s="9">
        <v>45843</v>
      </c>
      <c r="FR48" s="4">
        <f t="shared" si="95"/>
        <v>415</v>
      </c>
      <c r="FS48" s="4">
        <f t="shared" si="134"/>
        <v>3234</v>
      </c>
      <c r="FT48" s="69">
        <f t="shared" si="65"/>
        <v>-0.20521012533792082</v>
      </c>
      <c r="FU48" s="4">
        <f t="shared" si="96"/>
        <v>21258897</v>
      </c>
      <c r="FV48" s="4">
        <f t="shared" si="135"/>
        <v>160410938</v>
      </c>
      <c r="FW48" s="69">
        <f t="shared" si="66"/>
        <v>-9.3315618848009207E-2</v>
      </c>
      <c r="FX48" s="4">
        <f t="shared" si="97"/>
        <v>435</v>
      </c>
      <c r="FY48" s="4">
        <f t="shared" si="136"/>
        <v>3414</v>
      </c>
      <c r="FZ48" s="69">
        <f t="shared" si="67"/>
        <v>-0.24418862076599512</v>
      </c>
      <c r="GA48" s="4">
        <f t="shared" si="98"/>
        <v>48871.027586206896</v>
      </c>
      <c r="GB48" s="69">
        <f t="shared" si="68"/>
        <v>0.34812324381349224</v>
      </c>
    </row>
    <row r="49" spans="1:184" x14ac:dyDescent="0.3">
      <c r="A49" s="9">
        <v>45844</v>
      </c>
      <c r="B49" s="71">
        <v>169</v>
      </c>
      <c r="C49" s="4">
        <f t="shared" si="99"/>
        <v>1267</v>
      </c>
      <c r="D49" s="69">
        <f t="shared" si="12"/>
        <v>-0.2311893203883495</v>
      </c>
      <c r="E49" s="4">
        <v>7525632</v>
      </c>
      <c r="F49" s="4">
        <f t="shared" si="100"/>
        <v>59912414</v>
      </c>
      <c r="G49" s="141">
        <f t="shared" si="13"/>
        <v>-0.10742618901207401</v>
      </c>
      <c r="H49" s="4">
        <v>174</v>
      </c>
      <c r="I49" s="4">
        <f t="shared" si="101"/>
        <v>1329</v>
      </c>
      <c r="J49" s="141">
        <f t="shared" si="14"/>
        <v>-0.23970251716247137</v>
      </c>
      <c r="K49" s="4">
        <f t="shared" si="69"/>
        <v>43250.758620689652</v>
      </c>
      <c r="L49" s="69">
        <f t="shared" si="15"/>
        <v>0.1433598099553739</v>
      </c>
      <c r="M49" s="4">
        <v>7721</v>
      </c>
      <c r="N49" s="61">
        <f t="shared" si="70"/>
        <v>2.1888356430514181E-2</v>
      </c>
      <c r="O49" s="4">
        <v>38</v>
      </c>
      <c r="P49" s="4">
        <f t="shared" si="71"/>
        <v>356</v>
      </c>
      <c r="Q49" s="69">
        <f t="shared" si="16"/>
        <v>-0.16431924882629112</v>
      </c>
      <c r="R49" s="63">
        <v>1562590</v>
      </c>
      <c r="S49" s="4">
        <f t="shared" si="102"/>
        <v>18378502</v>
      </c>
      <c r="T49" s="69">
        <f t="shared" si="17"/>
        <v>-5.5578688398143727E-2</v>
      </c>
      <c r="U49" s="4">
        <v>39</v>
      </c>
      <c r="V49" s="4">
        <f t="shared" si="103"/>
        <v>366</v>
      </c>
      <c r="W49" s="69">
        <f t="shared" si="18"/>
        <v>-0.20434782608695656</v>
      </c>
      <c r="X49" s="63">
        <f t="shared" si="72"/>
        <v>40066.410256410258</v>
      </c>
      <c r="Y49" s="69">
        <f t="shared" si="19"/>
        <v>0.38214119152687309</v>
      </c>
      <c r="Z49" s="63">
        <v>1738</v>
      </c>
      <c r="AA49" s="62">
        <f t="shared" si="73"/>
        <v>2.1864211737629459E-2</v>
      </c>
      <c r="AB49" s="4">
        <v>57</v>
      </c>
      <c r="AC49" s="4">
        <f t="shared" si="104"/>
        <v>392</v>
      </c>
      <c r="AD49" s="69">
        <f t="shared" si="20"/>
        <v>-0.21285140562248994</v>
      </c>
      <c r="AE49" s="63">
        <v>1644600</v>
      </c>
      <c r="AF49" s="63">
        <f t="shared" si="105"/>
        <v>13852521</v>
      </c>
      <c r="AG49" s="69">
        <f t="shared" si="21"/>
        <v>-0.19458561180033052</v>
      </c>
      <c r="AH49" s="4">
        <v>61</v>
      </c>
      <c r="AI49" s="4">
        <f t="shared" si="106"/>
        <v>416</v>
      </c>
      <c r="AJ49" s="69">
        <f t="shared" si="22"/>
        <v>-0.28399311531841653</v>
      </c>
      <c r="AK49" s="63">
        <f t="shared" si="74"/>
        <v>26960.655737704918</v>
      </c>
      <c r="AL49" s="69">
        <f t="shared" si="23"/>
        <v>-0.13622962501494429</v>
      </c>
      <c r="AM49" s="63">
        <v>1743</v>
      </c>
      <c r="AN49" s="62">
        <f t="shared" si="75"/>
        <v>3.2702237521514632E-2</v>
      </c>
      <c r="AO49" s="4">
        <v>43</v>
      </c>
      <c r="AP49" s="4">
        <f t="shared" si="107"/>
        <v>382</v>
      </c>
      <c r="AQ49" s="69">
        <f t="shared" si="24"/>
        <v>-4.7381546134663388E-2</v>
      </c>
      <c r="AR49" s="63">
        <v>1621230</v>
      </c>
      <c r="AS49" s="4">
        <f t="shared" si="108"/>
        <v>17789377</v>
      </c>
      <c r="AT49" s="69">
        <f t="shared" si="25"/>
        <v>-3.1418160189772504E-2</v>
      </c>
      <c r="AU49" s="4">
        <v>45</v>
      </c>
      <c r="AV49" s="4">
        <f t="shared" si="109"/>
        <v>412</v>
      </c>
      <c r="AW49" s="69">
        <f t="shared" si="26"/>
        <v>-8.6474501108647406E-2</v>
      </c>
      <c r="AX49" s="63">
        <f t="shared" si="76"/>
        <v>36027.333333333336</v>
      </c>
      <c r="AY49" s="69">
        <f t="shared" si="27"/>
        <v>8.5903200929757562E-2</v>
      </c>
      <c r="AZ49" s="63">
        <v>1909</v>
      </c>
      <c r="BA49" s="62">
        <f t="shared" si="77"/>
        <v>2.2524882137244632E-2</v>
      </c>
      <c r="BB49" s="4">
        <v>8</v>
      </c>
      <c r="BC49" s="4">
        <f t="shared" si="110"/>
        <v>89</v>
      </c>
      <c r="BD49" s="69">
        <f t="shared" si="28"/>
        <v>5.8461538461538458</v>
      </c>
      <c r="BE49" s="63">
        <v>536920</v>
      </c>
      <c r="BF49" s="4">
        <f t="shared" si="111"/>
        <v>7092652</v>
      </c>
      <c r="BG49" s="69">
        <f t="shared" si="29"/>
        <v>12.375018621851021</v>
      </c>
      <c r="BH49" s="4">
        <v>8</v>
      </c>
      <c r="BI49" s="4">
        <f t="shared" si="112"/>
        <v>89</v>
      </c>
      <c r="BJ49" s="69">
        <f t="shared" si="30"/>
        <v>5.8461538461538458</v>
      </c>
      <c r="BK49" s="63">
        <f t="shared" si="78"/>
        <v>67115</v>
      </c>
      <c r="BL49" s="69">
        <f t="shared" si="31"/>
        <v>1.4414332484539831</v>
      </c>
      <c r="BM49" s="63">
        <v>336</v>
      </c>
      <c r="BN49" s="61">
        <f t="shared" si="79"/>
        <v>2.3809523809523808E-2</v>
      </c>
      <c r="BO49" s="4">
        <v>49</v>
      </c>
      <c r="BP49" s="4">
        <f t="shared" si="113"/>
        <v>335</v>
      </c>
      <c r="BQ49" s="69">
        <f t="shared" si="32"/>
        <v>-8.4699453551912551E-2</v>
      </c>
      <c r="BR49" s="63">
        <v>1760910</v>
      </c>
      <c r="BS49" s="4">
        <f t="shared" si="114"/>
        <v>13803064</v>
      </c>
      <c r="BT49" s="69">
        <f t="shared" si="33"/>
        <v>-5.9593609790046354E-2</v>
      </c>
      <c r="BU49" s="4">
        <v>50</v>
      </c>
      <c r="BV49" s="4">
        <f t="shared" si="115"/>
        <v>354</v>
      </c>
      <c r="BW49" s="69">
        <f t="shared" si="34"/>
        <v>-0.14077669902912626</v>
      </c>
      <c r="BX49" s="63">
        <f t="shared" si="80"/>
        <v>35218.199999999997</v>
      </c>
      <c r="BY49" s="69">
        <f t="shared" si="35"/>
        <v>9.5622795665282423E-2</v>
      </c>
      <c r="BZ49" s="63">
        <v>1850</v>
      </c>
      <c r="CA49" s="62">
        <f t="shared" si="81"/>
        <v>2.6486486486486487E-2</v>
      </c>
      <c r="CB49" s="4">
        <v>24</v>
      </c>
      <c r="CC49" s="4">
        <f t="shared" si="116"/>
        <v>215</v>
      </c>
      <c r="CD49" s="69">
        <f t="shared" si="36"/>
        <v>-0.16988416988416988</v>
      </c>
      <c r="CE49" s="63">
        <v>1337233</v>
      </c>
      <c r="CF49" s="4">
        <f t="shared" si="117"/>
        <v>16960618</v>
      </c>
      <c r="CG49" s="69">
        <f t="shared" si="37"/>
        <v>-0.14548917350048896</v>
      </c>
      <c r="CH49" s="4">
        <v>24</v>
      </c>
      <c r="CI49" s="4">
        <f t="shared" si="118"/>
        <v>219</v>
      </c>
      <c r="CJ49" s="69">
        <f t="shared" si="38"/>
        <v>-0.17358490566037732</v>
      </c>
      <c r="CK49" s="63">
        <f t="shared" si="82"/>
        <v>55718.041666666664</v>
      </c>
      <c r="CL49" s="69">
        <f t="shared" si="39"/>
        <v>-0.22705215997521455</v>
      </c>
      <c r="CM49" s="63">
        <v>1208</v>
      </c>
      <c r="CN49" s="62">
        <f t="shared" si="83"/>
        <v>1.9867549668874173E-2</v>
      </c>
      <c r="CO49" s="4">
        <v>26</v>
      </c>
      <c r="CP49" s="4">
        <f t="shared" si="119"/>
        <v>232</v>
      </c>
      <c r="CQ49" s="69">
        <f t="shared" si="40"/>
        <v>-0.33903133903133909</v>
      </c>
      <c r="CR49" s="63">
        <v>1036110</v>
      </c>
      <c r="CS49" s="4">
        <f t="shared" si="120"/>
        <v>10292186</v>
      </c>
      <c r="CT49" s="69">
        <f t="shared" si="41"/>
        <v>-0.37185507520575156</v>
      </c>
      <c r="CU49" s="4">
        <v>27</v>
      </c>
      <c r="CV49" s="4">
        <f t="shared" si="121"/>
        <v>244</v>
      </c>
      <c r="CW49" s="69">
        <f t="shared" si="42"/>
        <v>-0.36458333333333337</v>
      </c>
      <c r="CX49" s="63">
        <f t="shared" si="84"/>
        <v>38374.444444444445</v>
      </c>
      <c r="CY49" s="69">
        <f t="shared" si="43"/>
        <v>-0.11704362661075562</v>
      </c>
      <c r="CZ49" s="63">
        <v>1225</v>
      </c>
      <c r="DA49" s="62">
        <f t="shared" si="85"/>
        <v>2.1224489795918369E-2</v>
      </c>
      <c r="DB49" s="4">
        <v>33</v>
      </c>
      <c r="DC49" s="4">
        <f t="shared" si="122"/>
        <v>274</v>
      </c>
      <c r="DD49" s="69">
        <f t="shared" si="44"/>
        <v>1.8587360594795488E-2</v>
      </c>
      <c r="DE49" s="63">
        <v>1440670</v>
      </c>
      <c r="DF49" s="4">
        <f t="shared" si="123"/>
        <v>11666793</v>
      </c>
      <c r="DG49" s="69">
        <f t="shared" si="45"/>
        <v>5.480222898393361E-2</v>
      </c>
      <c r="DH49" s="4">
        <v>33</v>
      </c>
      <c r="DI49" s="4">
        <f t="shared" si="124"/>
        <v>291</v>
      </c>
      <c r="DJ49" s="69">
        <f t="shared" si="46"/>
        <v>-2.6755852842809347E-2</v>
      </c>
      <c r="DK49" s="63">
        <f t="shared" si="47"/>
        <v>43656.666666666664</v>
      </c>
      <c r="DL49" s="69">
        <f t="shared" si="48"/>
        <v>4.6279817816446522E-2</v>
      </c>
      <c r="DM49" s="63">
        <v>1403</v>
      </c>
      <c r="DN49" s="62">
        <f t="shared" si="86"/>
        <v>2.3521026372059873E-2</v>
      </c>
      <c r="DO49" s="4">
        <v>2</v>
      </c>
      <c r="DP49" s="4">
        <f t="shared" si="125"/>
        <v>70</v>
      </c>
      <c r="DQ49" s="69">
        <f t="shared" si="49"/>
        <v>-0.74545454545454548</v>
      </c>
      <c r="DR49" s="63">
        <v>19757</v>
      </c>
      <c r="DS49" s="4">
        <f t="shared" si="126"/>
        <v>1935083</v>
      </c>
      <c r="DT49" s="69">
        <f t="shared" si="50"/>
        <v>-0.80411516643372383</v>
      </c>
      <c r="DU49" s="4">
        <v>2</v>
      </c>
      <c r="DV49" s="4">
        <f t="shared" si="127"/>
        <v>85</v>
      </c>
      <c r="DW49" s="69">
        <f t="shared" si="51"/>
        <v>-0.77211796246648789</v>
      </c>
      <c r="DX49" s="63">
        <f t="shared" si="87"/>
        <v>9878.5</v>
      </c>
      <c r="DY49" s="69">
        <f t="shared" si="52"/>
        <v>-0.59553929945613349</v>
      </c>
      <c r="DZ49" s="63">
        <v>511</v>
      </c>
      <c r="EA49" s="62">
        <f t="shared" si="88"/>
        <v>3.9138943248532287E-3</v>
      </c>
      <c r="EB49" s="4">
        <v>0</v>
      </c>
      <c r="EC49" s="4">
        <f t="shared" si="128"/>
        <v>0</v>
      </c>
      <c r="ED49" s="69">
        <f t="shared" si="53"/>
        <v>-1</v>
      </c>
      <c r="EE49" s="63">
        <v>0</v>
      </c>
      <c r="EF49" s="4">
        <f t="shared" si="137"/>
        <v>0</v>
      </c>
      <c r="EG49" s="69">
        <f t="shared" si="54"/>
        <v>-1</v>
      </c>
      <c r="EH49" s="4">
        <v>0</v>
      </c>
      <c r="EI49" s="4">
        <f t="shared" si="129"/>
        <v>0</v>
      </c>
      <c r="EJ49" s="69">
        <f t="shared" si="55"/>
        <v>-1</v>
      </c>
      <c r="EK49" s="63" t="e">
        <f t="shared" si="89"/>
        <v>#DIV/0!</v>
      </c>
      <c r="EL49" s="69" t="e">
        <f t="shared" si="56"/>
        <v>#DIV/0!</v>
      </c>
      <c r="EM49" s="63">
        <v>0</v>
      </c>
      <c r="EN49" s="62" t="e">
        <f t="shared" si="90"/>
        <v>#DIV/0!</v>
      </c>
      <c r="EO49" s="4">
        <v>8</v>
      </c>
      <c r="EP49" s="4">
        <f t="shared" si="130"/>
        <v>56</v>
      </c>
      <c r="EQ49" s="69" t="e">
        <f t="shared" si="57"/>
        <v>#DIV/0!</v>
      </c>
      <c r="ER49" s="63">
        <v>1248920</v>
      </c>
      <c r="ES49" s="4">
        <f t="shared" si="138"/>
        <v>7297440</v>
      </c>
      <c r="ET49" s="69" t="e">
        <f t="shared" si="58"/>
        <v>#DIV/0!</v>
      </c>
      <c r="EU49" s="4">
        <v>8</v>
      </c>
      <c r="EV49" s="4">
        <f t="shared" si="131"/>
        <v>56</v>
      </c>
      <c r="EW49" s="69" t="e">
        <f t="shared" si="59"/>
        <v>#DIV/0!</v>
      </c>
      <c r="EX49" s="63">
        <f t="shared" si="91"/>
        <v>156115</v>
      </c>
      <c r="EY49" s="69" t="e">
        <f t="shared" si="60"/>
        <v>#DIV/0!</v>
      </c>
      <c r="EZ49" s="63">
        <v>543</v>
      </c>
      <c r="FA49" s="62">
        <f t="shared" si="92"/>
        <v>1.4732965009208104E-2</v>
      </c>
      <c r="FB49" s="4">
        <v>4</v>
      </c>
      <c r="FC49" s="4">
        <f t="shared" si="132"/>
        <v>27</v>
      </c>
      <c r="FD49" s="69" t="e">
        <f t="shared" si="61"/>
        <v>#DIV/0!</v>
      </c>
      <c r="FE49" s="63">
        <v>157660</v>
      </c>
      <c r="FF49" s="4">
        <f t="shared" si="139"/>
        <v>1322520</v>
      </c>
      <c r="FG49" s="69" t="e">
        <f t="shared" si="62"/>
        <v>#DIV/0!</v>
      </c>
      <c r="FH49" s="4">
        <v>4</v>
      </c>
      <c r="FI49" s="4">
        <f t="shared" si="133"/>
        <v>28</v>
      </c>
      <c r="FJ49" s="69" t="e">
        <f t="shared" si="63"/>
        <v>#DIV/0!</v>
      </c>
      <c r="FK49" s="63">
        <f t="shared" si="93"/>
        <v>39415</v>
      </c>
      <c r="FL49" s="69" t="e">
        <f t="shared" si="64"/>
        <v>#DIV/0!</v>
      </c>
      <c r="FM49" s="63">
        <v>125</v>
      </c>
      <c r="FN49" s="62">
        <f t="shared" si="94"/>
        <v>3.2000000000000001E-2</v>
      </c>
      <c r="FQ49" s="9">
        <v>45844</v>
      </c>
      <c r="FR49" s="4">
        <f t="shared" si="95"/>
        <v>461</v>
      </c>
      <c r="FS49" s="4">
        <f t="shared" si="134"/>
        <v>3695</v>
      </c>
      <c r="FT49" s="69">
        <f t="shared" si="65"/>
        <v>-0.18125415466430317</v>
      </c>
      <c r="FU49" s="4">
        <f t="shared" si="96"/>
        <v>19892232</v>
      </c>
      <c r="FV49" s="4">
        <f t="shared" si="135"/>
        <v>180303170</v>
      </c>
      <c r="FW49" s="69">
        <f t="shared" si="66"/>
        <v>-7.4438696722537778E-2</v>
      </c>
      <c r="FX49" s="4">
        <f t="shared" si="97"/>
        <v>475</v>
      </c>
      <c r="FY49" s="4">
        <f t="shared" si="136"/>
        <v>3889</v>
      </c>
      <c r="FZ49" s="69">
        <f t="shared" si="67"/>
        <v>-0.22328739764329941</v>
      </c>
      <c r="GA49" s="4">
        <f t="shared" si="98"/>
        <v>41878.383157894736</v>
      </c>
      <c r="GB49" s="69">
        <f t="shared" si="68"/>
        <v>0.14743226019804445</v>
      </c>
    </row>
    <row r="50" spans="1:184" x14ac:dyDescent="0.3">
      <c r="A50" s="9">
        <v>45845</v>
      </c>
      <c r="B50" s="71">
        <v>282</v>
      </c>
      <c r="C50" s="4">
        <f t="shared" si="99"/>
        <v>1549</v>
      </c>
      <c r="D50" s="14">
        <f t="shared" si="12"/>
        <v>-0.15585831062670297</v>
      </c>
      <c r="E50" s="4">
        <v>14101536</v>
      </c>
      <c r="F50" s="4">
        <f t="shared" si="100"/>
        <v>74013950</v>
      </c>
      <c r="G50" s="41">
        <f t="shared" si="13"/>
        <v>-3.4421889979210363E-3</v>
      </c>
      <c r="H50" s="4">
        <v>293</v>
      </c>
      <c r="I50" s="4">
        <f t="shared" si="101"/>
        <v>1622</v>
      </c>
      <c r="J50" s="41">
        <f t="shared" si="14"/>
        <v>-0.16563786008230452</v>
      </c>
      <c r="K50" s="4">
        <f t="shared" si="69"/>
        <v>48128.109215017066</v>
      </c>
      <c r="L50" s="14">
        <f t="shared" si="15"/>
        <v>0.31998134530235167</v>
      </c>
      <c r="M50" s="4">
        <v>11763</v>
      </c>
      <c r="N50" s="32">
        <f t="shared" si="70"/>
        <v>2.3973476154042335E-2</v>
      </c>
      <c r="O50" s="4">
        <v>80</v>
      </c>
      <c r="P50" s="4">
        <f t="shared" si="71"/>
        <v>436</v>
      </c>
      <c r="Q50" s="14">
        <f t="shared" si="16"/>
        <v>-6.8376068376068355E-2</v>
      </c>
      <c r="R50" s="58">
        <v>4383390</v>
      </c>
      <c r="S50" s="4">
        <f t="shared" si="102"/>
        <v>22761892</v>
      </c>
      <c r="T50" s="14">
        <f t="shared" si="17"/>
        <v>5.6908932993782413E-2</v>
      </c>
      <c r="U50" s="4">
        <v>81</v>
      </c>
      <c r="V50" s="4">
        <f t="shared" si="103"/>
        <v>447</v>
      </c>
      <c r="W50" s="14">
        <f t="shared" si="18"/>
        <v>-0.12352941176470589</v>
      </c>
      <c r="X50" s="58">
        <f t="shared" si="72"/>
        <v>54115.925925925927</v>
      </c>
      <c r="Y50" s="14">
        <f t="shared" si="19"/>
        <v>0.30323323287645909</v>
      </c>
      <c r="Z50" s="58">
        <v>2339</v>
      </c>
      <c r="AA50" s="33">
        <f t="shared" si="73"/>
        <v>3.4202650705429674E-2</v>
      </c>
      <c r="AB50" s="4">
        <v>83</v>
      </c>
      <c r="AC50" s="4">
        <f t="shared" si="104"/>
        <v>475</v>
      </c>
      <c r="AD50" s="14">
        <f t="shared" si="20"/>
        <v>-0.13793103448275867</v>
      </c>
      <c r="AE50" s="58">
        <v>3684229</v>
      </c>
      <c r="AF50" s="58">
        <f t="shared" si="105"/>
        <v>17536750</v>
      </c>
      <c r="AG50" s="14">
        <f t="shared" si="21"/>
        <v>-6.538268160384475E-2</v>
      </c>
      <c r="AH50" s="4">
        <v>88</v>
      </c>
      <c r="AI50" s="4">
        <f t="shared" si="106"/>
        <v>504</v>
      </c>
      <c r="AJ50" s="14">
        <f t="shared" si="22"/>
        <v>-0.20879120879120883</v>
      </c>
      <c r="AK50" s="58">
        <f t="shared" si="74"/>
        <v>41866.23863636364</v>
      </c>
      <c r="AL50" s="14">
        <f t="shared" si="23"/>
        <v>0.49874505047663931</v>
      </c>
      <c r="AM50" s="58">
        <v>2205</v>
      </c>
      <c r="AN50" s="33">
        <f t="shared" si="75"/>
        <v>3.7641723356009071E-2</v>
      </c>
      <c r="AO50" s="4">
        <v>81</v>
      </c>
      <c r="AP50" s="4">
        <f t="shared" si="107"/>
        <v>463</v>
      </c>
      <c r="AQ50" s="14">
        <f t="shared" si="24"/>
        <v>5.9496567505720854E-2</v>
      </c>
      <c r="AR50" s="58">
        <v>3371279</v>
      </c>
      <c r="AS50" s="4">
        <f t="shared" si="108"/>
        <v>21160656</v>
      </c>
      <c r="AT50" s="14">
        <f t="shared" si="25"/>
        <v>5.8392335876497281E-2</v>
      </c>
      <c r="AU50" s="4">
        <v>86</v>
      </c>
      <c r="AV50" s="4">
        <f t="shared" si="109"/>
        <v>498</v>
      </c>
      <c r="AW50" s="14">
        <f t="shared" si="26"/>
        <v>6.0606060606060996E-3</v>
      </c>
      <c r="AX50" s="58">
        <f t="shared" si="76"/>
        <v>39200.91860465116</v>
      </c>
      <c r="AY50" s="14">
        <f t="shared" si="27"/>
        <v>6.0272326855126401E-2</v>
      </c>
      <c r="AZ50" s="58">
        <v>2680</v>
      </c>
      <c r="BA50" s="33">
        <f t="shared" si="77"/>
        <v>3.0223880597014925E-2</v>
      </c>
      <c r="BB50" s="4">
        <v>20</v>
      </c>
      <c r="BC50" s="4">
        <f t="shared" si="110"/>
        <v>109</v>
      </c>
      <c r="BD50" s="14">
        <f t="shared" si="28"/>
        <v>7.384615384615385</v>
      </c>
      <c r="BE50" s="58">
        <v>1441222</v>
      </c>
      <c r="BF50" s="4">
        <f t="shared" si="111"/>
        <v>8533874</v>
      </c>
      <c r="BG50" s="14">
        <f t="shared" si="29"/>
        <v>15.092813191247824</v>
      </c>
      <c r="BH50" s="4">
        <v>22</v>
      </c>
      <c r="BI50" s="4">
        <f t="shared" si="112"/>
        <v>111</v>
      </c>
      <c r="BJ50" s="14">
        <f t="shared" si="30"/>
        <v>7.5384615384615383</v>
      </c>
      <c r="BK50" s="58">
        <f t="shared" si="78"/>
        <v>65510.090909090912</v>
      </c>
      <c r="BL50" s="69" t="e">
        <f t="shared" si="31"/>
        <v>#DIV/0!</v>
      </c>
      <c r="BM50" s="58">
        <v>427</v>
      </c>
      <c r="BN50" s="32">
        <f t="shared" si="79"/>
        <v>4.6838407494145202E-2</v>
      </c>
      <c r="BO50" s="4">
        <v>85</v>
      </c>
      <c r="BP50" s="4">
        <f t="shared" si="113"/>
        <v>420</v>
      </c>
      <c r="BQ50" s="14">
        <f t="shared" si="32"/>
        <v>-2.3752969121140222E-3</v>
      </c>
      <c r="BR50" s="58">
        <v>3898150</v>
      </c>
      <c r="BS50" s="4">
        <f t="shared" si="114"/>
        <v>17701214</v>
      </c>
      <c r="BT50" s="14">
        <f t="shared" si="33"/>
        <v>5.6820884070938771E-2</v>
      </c>
      <c r="BU50" s="4">
        <v>86</v>
      </c>
      <c r="BV50" s="4">
        <f t="shared" si="115"/>
        <v>440</v>
      </c>
      <c r="BW50" s="14">
        <f t="shared" si="34"/>
        <v>-6.3829787234042534E-2</v>
      </c>
      <c r="BX50" s="58">
        <f t="shared" si="80"/>
        <v>45327.325581395351</v>
      </c>
      <c r="BY50" s="14">
        <f t="shared" si="35"/>
        <v>0.26898168278892309</v>
      </c>
      <c r="BZ50" s="58">
        <v>2460</v>
      </c>
      <c r="CA50" s="33">
        <f t="shared" si="81"/>
        <v>3.4552845528455285E-2</v>
      </c>
      <c r="CB50" s="4">
        <v>50</v>
      </c>
      <c r="CC50" s="4">
        <f t="shared" si="116"/>
        <v>265</v>
      </c>
      <c r="CD50" s="14">
        <f t="shared" si="36"/>
        <v>-7.6655052264808399E-2</v>
      </c>
      <c r="CE50" s="58">
        <v>4028001</v>
      </c>
      <c r="CF50" s="4">
        <f t="shared" si="117"/>
        <v>20988619</v>
      </c>
      <c r="CG50" s="14">
        <f t="shared" si="37"/>
        <v>-8.4188150936246875E-2</v>
      </c>
      <c r="CH50" s="4">
        <v>51</v>
      </c>
      <c r="CI50" s="4">
        <f t="shared" si="118"/>
        <v>270</v>
      </c>
      <c r="CJ50" s="14">
        <f t="shared" si="38"/>
        <v>-8.1632653061224469E-2</v>
      </c>
      <c r="CK50" s="58">
        <f t="shared" si="82"/>
        <v>78980.411764705888</v>
      </c>
      <c r="CL50" s="14">
        <f t="shared" si="39"/>
        <v>-0.25386072461659392</v>
      </c>
      <c r="CM50" s="58">
        <v>1704</v>
      </c>
      <c r="CN50" s="33">
        <f t="shared" si="83"/>
        <v>2.9342723004694836E-2</v>
      </c>
      <c r="CO50" s="4">
        <v>66</v>
      </c>
      <c r="CP50" s="4">
        <f t="shared" si="119"/>
        <v>298</v>
      </c>
      <c r="CQ50" s="14">
        <f t="shared" si="40"/>
        <v>-0.24747474747474751</v>
      </c>
      <c r="CR50" s="58">
        <v>2508370</v>
      </c>
      <c r="CS50" s="4">
        <f t="shared" si="120"/>
        <v>12800556</v>
      </c>
      <c r="CT50" s="14">
        <f t="shared" si="41"/>
        <v>-0.28163911161474009</v>
      </c>
      <c r="CU50" s="4">
        <v>73</v>
      </c>
      <c r="CV50" s="4">
        <f t="shared" si="121"/>
        <v>317</v>
      </c>
      <c r="CW50" s="14">
        <f t="shared" si="42"/>
        <v>-0.2695852534562212</v>
      </c>
      <c r="CX50" s="58">
        <f t="shared" si="84"/>
        <v>34361.232876712325</v>
      </c>
      <c r="CY50" s="14">
        <f t="shared" si="43"/>
        <v>0.19803526743930644</v>
      </c>
      <c r="CZ50" s="58">
        <v>1505</v>
      </c>
      <c r="DA50" s="33">
        <f t="shared" si="85"/>
        <v>4.3853820598006646E-2</v>
      </c>
      <c r="DB50" s="4">
        <v>58</v>
      </c>
      <c r="DC50" s="4">
        <f t="shared" si="122"/>
        <v>332</v>
      </c>
      <c r="DD50" s="14">
        <f t="shared" si="44"/>
        <v>0.12162162162162171</v>
      </c>
      <c r="DE50" s="58">
        <v>3006930</v>
      </c>
      <c r="DF50" s="4">
        <f t="shared" si="123"/>
        <v>14673723</v>
      </c>
      <c r="DG50" s="14">
        <f t="shared" si="45"/>
        <v>0.20997523602136403</v>
      </c>
      <c r="DH50" s="4">
        <v>62</v>
      </c>
      <c r="DI50" s="4">
        <f t="shared" si="124"/>
        <v>353</v>
      </c>
      <c r="DJ50" s="14">
        <f t="shared" si="46"/>
        <v>7.2948328267477214E-2</v>
      </c>
      <c r="DK50" s="58">
        <f t="shared" si="47"/>
        <v>48498.870967741932</v>
      </c>
      <c r="DL50" s="14">
        <f t="shared" si="48"/>
        <v>0.36405589574831954</v>
      </c>
      <c r="DM50" s="58">
        <v>1883</v>
      </c>
      <c r="DN50" s="33">
        <f t="shared" si="86"/>
        <v>3.0801911842804036E-2</v>
      </c>
      <c r="DO50" s="4">
        <v>20</v>
      </c>
      <c r="DP50" s="4">
        <f t="shared" si="125"/>
        <v>90</v>
      </c>
      <c r="DQ50" s="14">
        <f t="shared" si="49"/>
        <v>-0.68858131487889274</v>
      </c>
      <c r="DR50" s="58">
        <v>653887</v>
      </c>
      <c r="DS50" s="4">
        <f t="shared" si="126"/>
        <v>2588970</v>
      </c>
      <c r="DT50" s="14">
        <f t="shared" si="50"/>
        <v>-0.74938757027320757</v>
      </c>
      <c r="DU50" s="4">
        <v>23</v>
      </c>
      <c r="DV50" s="4">
        <f t="shared" si="127"/>
        <v>108</v>
      </c>
      <c r="DW50" s="14">
        <f t="shared" si="51"/>
        <v>-0.72727272727272729</v>
      </c>
      <c r="DX50" s="58">
        <f t="shared" si="87"/>
        <v>28429.869565217392</v>
      </c>
      <c r="DY50" s="14">
        <f t="shared" si="52"/>
        <v>0.44698558960468771</v>
      </c>
      <c r="DZ50" s="58">
        <v>684</v>
      </c>
      <c r="EA50" s="33">
        <f t="shared" si="88"/>
        <v>2.9239766081871343E-2</v>
      </c>
      <c r="EB50" s="4">
        <v>0</v>
      </c>
      <c r="EC50" s="4">
        <f t="shared" si="128"/>
        <v>0</v>
      </c>
      <c r="ED50" s="14">
        <f t="shared" si="53"/>
        <v>-1</v>
      </c>
      <c r="EE50" s="58">
        <v>0</v>
      </c>
      <c r="EF50" s="4">
        <f t="shared" si="137"/>
        <v>0</v>
      </c>
      <c r="EG50" s="14">
        <f t="shared" si="54"/>
        <v>-1</v>
      </c>
      <c r="EH50" s="4">
        <v>0</v>
      </c>
      <c r="EI50" s="4">
        <f t="shared" si="129"/>
        <v>0</v>
      </c>
      <c r="EJ50" s="14">
        <f t="shared" si="55"/>
        <v>-1</v>
      </c>
      <c r="EK50" s="58" t="e">
        <f t="shared" si="89"/>
        <v>#DIV/0!</v>
      </c>
      <c r="EL50" s="14" t="e">
        <f t="shared" si="56"/>
        <v>#DIV/0!</v>
      </c>
      <c r="EM50" s="58">
        <v>0</v>
      </c>
      <c r="EN50" s="33" t="e">
        <f t="shared" si="90"/>
        <v>#DIV/0!</v>
      </c>
      <c r="EO50" s="4">
        <v>9</v>
      </c>
      <c r="EP50" s="4">
        <f t="shared" si="130"/>
        <v>65</v>
      </c>
      <c r="EQ50" s="14" t="e">
        <f t="shared" si="57"/>
        <v>#DIV/0!</v>
      </c>
      <c r="ER50" s="58">
        <v>1359910</v>
      </c>
      <c r="ES50" s="4">
        <f t="shared" si="138"/>
        <v>8657350</v>
      </c>
      <c r="ET50" s="14" t="e">
        <f t="shared" si="58"/>
        <v>#DIV/0!</v>
      </c>
      <c r="EU50" s="4">
        <v>9</v>
      </c>
      <c r="EV50" s="4">
        <f t="shared" si="131"/>
        <v>65</v>
      </c>
      <c r="EW50" s="14" t="e">
        <f t="shared" si="59"/>
        <v>#DIV/0!</v>
      </c>
      <c r="EX50" s="58">
        <f t="shared" si="91"/>
        <v>151101.11111111112</v>
      </c>
      <c r="EY50" s="14" t="e">
        <f t="shared" si="60"/>
        <v>#DIV/0!</v>
      </c>
      <c r="EZ50" s="58">
        <v>574</v>
      </c>
      <c r="FA50" s="33">
        <f t="shared" si="92"/>
        <v>1.5679442508710801E-2</v>
      </c>
      <c r="FB50" s="4">
        <v>10</v>
      </c>
      <c r="FC50" s="4">
        <f t="shared" si="132"/>
        <v>37</v>
      </c>
      <c r="FD50" s="14" t="e">
        <f t="shared" si="61"/>
        <v>#DIV/0!</v>
      </c>
      <c r="FE50" s="58">
        <v>361470</v>
      </c>
      <c r="FF50" s="4">
        <f t="shared" si="139"/>
        <v>1683990</v>
      </c>
      <c r="FG50" s="14" t="e">
        <f t="shared" si="62"/>
        <v>#DIV/0!</v>
      </c>
      <c r="FH50" s="4">
        <v>13</v>
      </c>
      <c r="FI50" s="4">
        <f t="shared" si="133"/>
        <v>41</v>
      </c>
      <c r="FJ50" s="14" t="e">
        <f t="shared" si="63"/>
        <v>#DIV/0!</v>
      </c>
      <c r="FK50" s="58">
        <f t="shared" si="93"/>
        <v>27805.384615384617</v>
      </c>
      <c r="FL50" s="14" t="e">
        <f t="shared" si="64"/>
        <v>#DIV/0!</v>
      </c>
      <c r="FM50" s="58">
        <v>265</v>
      </c>
      <c r="FN50" s="33">
        <f t="shared" si="94"/>
        <v>3.7735849056603772E-2</v>
      </c>
      <c r="FQ50" s="9">
        <v>45845</v>
      </c>
      <c r="FR50" s="4">
        <f t="shared" si="95"/>
        <v>844</v>
      </c>
      <c r="FS50" s="4">
        <f t="shared" si="134"/>
        <v>4539</v>
      </c>
      <c r="FT50" s="14">
        <f t="shared" si="65"/>
        <v>-9.2199999999999949E-2</v>
      </c>
      <c r="FU50" s="4">
        <f t="shared" si="96"/>
        <v>42798374</v>
      </c>
      <c r="FV50" s="4">
        <f t="shared" si="135"/>
        <v>223101544</v>
      </c>
      <c r="FW50" s="14">
        <f t="shared" si="66"/>
        <v>3.6178403940817061E-2</v>
      </c>
      <c r="FX50" s="4">
        <f t="shared" si="97"/>
        <v>887</v>
      </c>
      <c r="FY50" s="4">
        <f t="shared" si="136"/>
        <v>4776</v>
      </c>
      <c r="FZ50" s="14">
        <f t="shared" si="67"/>
        <v>-0.13837272235251674</v>
      </c>
      <c r="GA50" s="4">
        <f t="shared" si="98"/>
        <v>48250.703494926718</v>
      </c>
      <c r="GB50" s="14">
        <f t="shared" si="68"/>
        <v>0.26110156572779086</v>
      </c>
    </row>
    <row r="51" spans="1:184" x14ac:dyDescent="0.3">
      <c r="A51" s="9">
        <v>45846</v>
      </c>
      <c r="B51" s="71"/>
      <c r="C51" s="4">
        <f t="shared" si="99"/>
        <v>1549</v>
      </c>
      <c r="D51" s="14">
        <f t="shared" si="12"/>
        <v>-0.27886405959031657</v>
      </c>
      <c r="E51" s="4"/>
      <c r="F51" s="4">
        <f t="shared" si="100"/>
        <v>74013950</v>
      </c>
      <c r="G51" s="41">
        <f t="shared" si="13"/>
        <v>-0.15323321288057923</v>
      </c>
      <c r="H51" s="4"/>
      <c r="I51" s="4">
        <f t="shared" si="101"/>
        <v>1622</v>
      </c>
      <c r="J51" s="41">
        <f t="shared" si="14"/>
        <v>-0.28703296703296699</v>
      </c>
      <c r="K51" s="4" t="e">
        <f t="shared" si="69"/>
        <v>#DIV/0!</v>
      </c>
      <c r="L51" s="14" t="e">
        <f t="shared" si="15"/>
        <v>#DIV/0!</v>
      </c>
      <c r="M51" s="4"/>
      <c r="N51" s="32" t="e">
        <f t="shared" si="70"/>
        <v>#DIV/0!</v>
      </c>
      <c r="O51" s="4"/>
      <c r="P51" s="4">
        <f t="shared" si="71"/>
        <v>436</v>
      </c>
      <c r="Q51" s="14">
        <f t="shared" si="16"/>
        <v>-0.20582877959927137</v>
      </c>
      <c r="R51" s="4"/>
      <c r="S51" s="4">
        <f t="shared" si="102"/>
        <v>22761892</v>
      </c>
      <c r="T51" s="14">
        <f t="shared" si="17"/>
        <v>-9.4108673646146279E-2</v>
      </c>
      <c r="U51" s="4"/>
      <c r="V51" s="4">
        <f t="shared" si="103"/>
        <v>447</v>
      </c>
      <c r="W51" s="14">
        <f t="shared" si="18"/>
        <v>-0.25375626043405675</v>
      </c>
      <c r="X51" s="58" t="e">
        <f t="shared" si="72"/>
        <v>#DIV/0!</v>
      </c>
      <c r="Y51" s="14" t="e">
        <f t="shared" si="19"/>
        <v>#DIV/0!</v>
      </c>
      <c r="Z51" s="4"/>
      <c r="AA51" s="33" t="e">
        <f t="shared" si="73"/>
        <v>#DIV/0!</v>
      </c>
      <c r="AB51" s="4"/>
      <c r="AC51" s="4">
        <f t="shared" si="104"/>
        <v>475</v>
      </c>
      <c r="AD51" s="14">
        <f t="shared" si="20"/>
        <v>-0.2589703588143526</v>
      </c>
      <c r="AE51" s="4"/>
      <c r="AF51" s="58">
        <f t="shared" si="105"/>
        <v>17536750</v>
      </c>
      <c r="AG51" s="14">
        <f t="shared" si="21"/>
        <v>-0.20762399751959326</v>
      </c>
      <c r="AH51" s="4"/>
      <c r="AI51" s="4">
        <f t="shared" si="106"/>
        <v>504</v>
      </c>
      <c r="AJ51" s="14">
        <f t="shared" si="22"/>
        <v>-0.31147540983606559</v>
      </c>
      <c r="AK51" s="58" t="e">
        <f t="shared" si="74"/>
        <v>#DIV/0!</v>
      </c>
      <c r="AL51" s="14" t="e">
        <f t="shared" si="23"/>
        <v>#DIV/0!</v>
      </c>
      <c r="AM51" s="4"/>
      <c r="AN51" s="33" t="e">
        <f t="shared" si="75"/>
        <v>#DIV/0!</v>
      </c>
      <c r="AO51" s="4"/>
      <c r="AP51" s="4">
        <f t="shared" si="107"/>
        <v>463</v>
      </c>
      <c r="AQ51" s="14">
        <f t="shared" si="24"/>
        <v>-0.13295880149812733</v>
      </c>
      <c r="AR51" s="4"/>
      <c r="AS51" s="4">
        <f t="shared" si="108"/>
        <v>21160656</v>
      </c>
      <c r="AT51" s="14">
        <f t="shared" si="25"/>
        <v>-0.12056749732365313</v>
      </c>
      <c r="AU51" s="4"/>
      <c r="AV51" s="4">
        <f t="shared" si="109"/>
        <v>498</v>
      </c>
      <c r="AW51" s="14">
        <f t="shared" si="26"/>
        <v>-0.17957166392092261</v>
      </c>
      <c r="AX51" s="58" t="e">
        <f t="shared" si="76"/>
        <v>#DIV/0!</v>
      </c>
      <c r="AY51" s="14" t="e">
        <f t="shared" si="27"/>
        <v>#DIV/0!</v>
      </c>
      <c r="AZ51" s="4"/>
      <c r="BA51" s="33" t="e">
        <f t="shared" si="77"/>
        <v>#DIV/0!</v>
      </c>
      <c r="BB51" s="4"/>
      <c r="BC51" s="4">
        <f t="shared" si="110"/>
        <v>109</v>
      </c>
      <c r="BD51" s="14">
        <f t="shared" si="28"/>
        <v>6.2666666666666666</v>
      </c>
      <c r="BE51" s="4"/>
      <c r="BF51" s="4">
        <f t="shared" si="111"/>
        <v>8533874</v>
      </c>
      <c r="BG51" s="14">
        <f t="shared" si="29"/>
        <v>11.293548456801238</v>
      </c>
      <c r="BH51" s="4"/>
      <c r="BI51" s="4">
        <f t="shared" si="112"/>
        <v>111</v>
      </c>
      <c r="BJ51" s="14">
        <f t="shared" si="30"/>
        <v>6.4</v>
      </c>
      <c r="BK51" s="58" t="e">
        <f t="shared" si="78"/>
        <v>#DIV/0!</v>
      </c>
      <c r="BL51" s="14" t="e">
        <f t="shared" si="31"/>
        <v>#DIV/0!</v>
      </c>
      <c r="BM51" s="4"/>
      <c r="BN51" s="32" t="e">
        <f t="shared" si="79"/>
        <v>#DIV/0!</v>
      </c>
      <c r="BO51" s="4"/>
      <c r="BP51" s="4">
        <f t="shared" si="113"/>
        <v>420</v>
      </c>
      <c r="BQ51" s="14">
        <f t="shared" si="32"/>
        <v>-0.1497975708502024</v>
      </c>
      <c r="BR51" s="4"/>
      <c r="BS51" s="4">
        <f t="shared" si="114"/>
        <v>17701214</v>
      </c>
      <c r="BT51" s="14">
        <f t="shared" si="33"/>
        <v>-9.4639765502207762E-2</v>
      </c>
      <c r="BU51" s="4"/>
      <c r="BV51" s="4">
        <f t="shared" si="115"/>
        <v>440</v>
      </c>
      <c r="BW51" s="14">
        <f t="shared" si="34"/>
        <v>-0.19999999999999996</v>
      </c>
      <c r="BX51" s="58" t="e">
        <f t="shared" si="80"/>
        <v>#DIV/0!</v>
      </c>
      <c r="BY51" s="14" t="e">
        <f t="shared" si="35"/>
        <v>#DIV/0!</v>
      </c>
      <c r="BZ51" s="4"/>
      <c r="CA51" s="33" t="e">
        <f t="shared" si="81"/>
        <v>#DIV/0!</v>
      </c>
      <c r="CB51" s="4"/>
      <c r="CC51" s="4">
        <f t="shared" si="116"/>
        <v>265</v>
      </c>
      <c r="CD51" s="14">
        <f t="shared" si="36"/>
        <v>-0.23410404624277459</v>
      </c>
      <c r="CE51" s="4"/>
      <c r="CF51" s="4">
        <f t="shared" si="117"/>
        <v>20988619</v>
      </c>
      <c r="CG51" s="14">
        <f t="shared" si="37"/>
        <v>-0.26203577888757457</v>
      </c>
      <c r="CH51" s="4"/>
      <c r="CI51" s="4">
        <f t="shared" si="118"/>
        <v>270</v>
      </c>
      <c r="CJ51" s="14">
        <f t="shared" si="38"/>
        <v>-0.2415730337078652</v>
      </c>
      <c r="CK51" s="58" t="e">
        <f t="shared" si="82"/>
        <v>#DIV/0!</v>
      </c>
      <c r="CL51" s="14" t="e">
        <f t="shared" si="39"/>
        <v>#DIV/0!</v>
      </c>
      <c r="CM51" s="4"/>
      <c r="CN51" s="33" t="e">
        <f t="shared" si="83"/>
        <v>#DIV/0!</v>
      </c>
      <c r="CO51" s="4"/>
      <c r="CP51" s="4">
        <f t="shared" si="119"/>
        <v>298</v>
      </c>
      <c r="CQ51" s="14">
        <f t="shared" si="40"/>
        <v>-0.33183856502242148</v>
      </c>
      <c r="CR51" s="4"/>
      <c r="CS51" s="4">
        <f t="shared" si="120"/>
        <v>12800556</v>
      </c>
      <c r="CT51" s="14">
        <f t="shared" si="41"/>
        <v>-0.33910295487141795</v>
      </c>
      <c r="CU51" s="4"/>
      <c r="CV51" s="4">
        <f t="shared" si="121"/>
        <v>317</v>
      </c>
      <c r="CW51" s="14">
        <f t="shared" si="42"/>
        <v>-0.35437881873727084</v>
      </c>
      <c r="CX51" s="58" t="e">
        <f t="shared" si="84"/>
        <v>#DIV/0!</v>
      </c>
      <c r="CY51" s="14" t="e">
        <f t="shared" si="43"/>
        <v>#DIV/0!</v>
      </c>
      <c r="CZ51" s="4"/>
      <c r="DA51" s="33" t="e">
        <f t="shared" si="85"/>
        <v>#DIV/0!</v>
      </c>
      <c r="DB51" s="4"/>
      <c r="DC51" s="4">
        <f t="shared" si="122"/>
        <v>332</v>
      </c>
      <c r="DD51" s="14">
        <f t="shared" si="44"/>
        <v>-3.7681159420289823E-2</v>
      </c>
      <c r="DE51" s="58"/>
      <c r="DF51" s="4">
        <f t="shared" si="123"/>
        <v>14673723</v>
      </c>
      <c r="DG51" s="14">
        <f t="shared" si="45"/>
        <v>1.6687035665297945E-2</v>
      </c>
      <c r="DH51" s="4"/>
      <c r="DI51" s="4">
        <f t="shared" si="124"/>
        <v>353</v>
      </c>
      <c r="DJ51" s="14">
        <f t="shared" si="46"/>
        <v>-8.3116883116883145E-2</v>
      </c>
      <c r="DK51" s="58" t="e">
        <f t="shared" si="47"/>
        <v>#DIV/0!</v>
      </c>
      <c r="DL51" s="14" t="e">
        <f t="shared" si="48"/>
        <v>#DIV/0!</v>
      </c>
      <c r="DM51" s="58"/>
      <c r="DN51" s="33" t="e">
        <f t="shared" si="86"/>
        <v>#DIV/0!</v>
      </c>
      <c r="DO51" s="4"/>
      <c r="DP51" s="4">
        <f t="shared" si="125"/>
        <v>90</v>
      </c>
      <c r="DQ51" s="14">
        <f t="shared" si="49"/>
        <v>-0.72891566265060237</v>
      </c>
      <c r="DR51" s="4"/>
      <c r="DS51" s="4">
        <f t="shared" si="126"/>
        <v>2588970</v>
      </c>
      <c r="DT51" s="14">
        <f t="shared" si="50"/>
        <v>-0.78040603724997992</v>
      </c>
      <c r="DU51" s="4"/>
      <c r="DV51" s="4">
        <f t="shared" si="127"/>
        <v>108</v>
      </c>
      <c r="DW51" s="14">
        <f t="shared" si="51"/>
        <v>-0.75784753363228696</v>
      </c>
      <c r="DX51" s="58" t="e">
        <f t="shared" si="87"/>
        <v>#DIV/0!</v>
      </c>
      <c r="DY51" s="14" t="e">
        <f t="shared" si="52"/>
        <v>#DIV/0!</v>
      </c>
      <c r="DZ51" s="4"/>
      <c r="EA51" s="33" t="e">
        <f t="shared" si="88"/>
        <v>#DIV/0!</v>
      </c>
      <c r="EB51" s="4">
        <v>0</v>
      </c>
      <c r="EC51" s="4">
        <f t="shared" si="128"/>
        <v>0</v>
      </c>
      <c r="ED51" s="14">
        <f t="shared" si="53"/>
        <v>-1</v>
      </c>
      <c r="EE51" s="58">
        <v>0</v>
      </c>
      <c r="EF51" s="4">
        <f t="shared" si="137"/>
        <v>0</v>
      </c>
      <c r="EG51" s="14">
        <f t="shared" si="54"/>
        <v>-1</v>
      </c>
      <c r="EH51" s="4">
        <v>0</v>
      </c>
      <c r="EI51" s="4">
        <f t="shared" si="129"/>
        <v>0</v>
      </c>
      <c r="EJ51" s="14">
        <f t="shared" si="55"/>
        <v>-1</v>
      </c>
      <c r="EK51" s="58" t="e">
        <f t="shared" si="89"/>
        <v>#DIV/0!</v>
      </c>
      <c r="EL51" s="14" t="e">
        <f t="shared" si="56"/>
        <v>#DIV/0!</v>
      </c>
      <c r="EM51" s="58">
        <v>0</v>
      </c>
      <c r="EN51" s="33" t="e">
        <f t="shared" si="90"/>
        <v>#DIV/0!</v>
      </c>
      <c r="EO51" s="4"/>
      <c r="EP51" s="4">
        <f t="shared" si="130"/>
        <v>65</v>
      </c>
      <c r="EQ51" s="14" t="e">
        <f t="shared" si="57"/>
        <v>#DIV/0!</v>
      </c>
      <c r="ER51" s="58"/>
      <c r="ES51" s="4">
        <f t="shared" si="138"/>
        <v>8657350</v>
      </c>
      <c r="ET51" s="14" t="e">
        <f t="shared" si="58"/>
        <v>#DIV/0!</v>
      </c>
      <c r="EU51" s="4"/>
      <c r="EV51" s="4">
        <f t="shared" si="131"/>
        <v>65</v>
      </c>
      <c r="EW51" s="14" t="e">
        <f t="shared" si="59"/>
        <v>#DIV/0!</v>
      </c>
      <c r="EX51" s="58" t="e">
        <f t="shared" si="91"/>
        <v>#DIV/0!</v>
      </c>
      <c r="EY51" s="14" t="e">
        <f t="shared" si="60"/>
        <v>#DIV/0!</v>
      </c>
      <c r="EZ51" s="58"/>
      <c r="FA51" s="33" t="e">
        <f t="shared" si="92"/>
        <v>#DIV/0!</v>
      </c>
      <c r="FB51" s="4"/>
      <c r="FC51" s="4">
        <f t="shared" si="132"/>
        <v>37</v>
      </c>
      <c r="FD51" s="14" t="e">
        <f t="shared" si="61"/>
        <v>#DIV/0!</v>
      </c>
      <c r="FE51" s="58"/>
      <c r="FF51" s="4">
        <f t="shared" si="139"/>
        <v>1683990</v>
      </c>
      <c r="FG51" s="14" t="e">
        <f t="shared" si="62"/>
        <v>#DIV/0!</v>
      </c>
      <c r="FH51" s="4"/>
      <c r="FI51" s="4">
        <f t="shared" si="133"/>
        <v>41</v>
      </c>
      <c r="FJ51" s="14" t="e">
        <f t="shared" si="63"/>
        <v>#DIV/0!</v>
      </c>
      <c r="FK51" s="58" t="e">
        <f t="shared" si="93"/>
        <v>#DIV/0!</v>
      </c>
      <c r="FL51" s="14" t="e">
        <f t="shared" si="64"/>
        <v>#DIV/0!</v>
      </c>
      <c r="FM51" s="58"/>
      <c r="FN51" s="33" t="e">
        <f t="shared" si="94"/>
        <v>#DIV/0!</v>
      </c>
      <c r="FQ51" s="9">
        <v>45846</v>
      </c>
      <c r="FR51" s="4">
        <f t="shared" si="95"/>
        <v>0</v>
      </c>
      <c r="FS51" s="4">
        <f t="shared" si="134"/>
        <v>4539</v>
      </c>
      <c r="FT51" s="14">
        <f t="shared" si="65"/>
        <v>-0.22529441884280599</v>
      </c>
      <c r="FU51" s="4">
        <f t="shared" si="96"/>
        <v>0</v>
      </c>
      <c r="FV51" s="4">
        <f t="shared" si="135"/>
        <v>223101544</v>
      </c>
      <c r="FW51" s="14">
        <f t="shared" si="66"/>
        <v>-0.11941241887899612</v>
      </c>
      <c r="FX51" s="4">
        <f t="shared" si="97"/>
        <v>0</v>
      </c>
      <c r="FY51" s="4">
        <f t="shared" si="136"/>
        <v>4776</v>
      </c>
      <c r="FZ51" s="14">
        <f t="shared" si="67"/>
        <v>-0.26296296296296295</v>
      </c>
      <c r="GA51" s="4" t="e">
        <f t="shared" si="98"/>
        <v>#DIV/0!</v>
      </c>
      <c r="GB51" s="14" t="e">
        <f t="shared" si="68"/>
        <v>#DIV/0!</v>
      </c>
    </row>
    <row r="52" spans="1:184" x14ac:dyDescent="0.3">
      <c r="A52" s="9">
        <v>45847</v>
      </c>
      <c r="B52" s="71"/>
      <c r="C52" s="4">
        <f t="shared" si="99"/>
        <v>1549</v>
      </c>
      <c r="D52" s="69">
        <f t="shared" si="12"/>
        <v>-0.3674969375255206</v>
      </c>
      <c r="E52" s="4"/>
      <c r="F52" s="4">
        <f t="shared" si="100"/>
        <v>74013950</v>
      </c>
      <c r="G52" s="141">
        <f t="shared" si="13"/>
        <v>-0.26295404402732758</v>
      </c>
      <c r="H52" s="4"/>
      <c r="I52" s="4">
        <f t="shared" si="101"/>
        <v>1622</v>
      </c>
      <c r="J52" s="141">
        <f t="shared" si="14"/>
        <v>-0.37446972618588503</v>
      </c>
      <c r="K52" s="4" t="e">
        <f t="shared" si="69"/>
        <v>#DIV/0!</v>
      </c>
      <c r="L52" s="69" t="e">
        <f t="shared" si="15"/>
        <v>#DIV/0!</v>
      </c>
      <c r="M52" s="4"/>
      <c r="N52" s="61" t="e">
        <f t="shared" si="70"/>
        <v>#DIV/0!</v>
      </c>
      <c r="O52" s="4"/>
      <c r="P52" s="4">
        <f t="shared" si="71"/>
        <v>436</v>
      </c>
      <c r="Q52" s="69">
        <f t="shared" si="16"/>
        <v>-0.31554160125588693</v>
      </c>
      <c r="R52" s="4"/>
      <c r="S52" s="4">
        <f t="shared" si="102"/>
        <v>22761892</v>
      </c>
      <c r="T52" s="69">
        <f t="shared" si="17"/>
        <v>-0.22320833271194029</v>
      </c>
      <c r="U52" s="4"/>
      <c r="V52" s="4">
        <f t="shared" si="103"/>
        <v>447</v>
      </c>
      <c r="W52" s="69">
        <f t="shared" si="18"/>
        <v>-0.35590778097982712</v>
      </c>
      <c r="X52" s="63" t="e">
        <f t="shared" si="72"/>
        <v>#DIV/0!</v>
      </c>
      <c r="Y52" s="69" t="e">
        <f t="shared" si="19"/>
        <v>#DIV/0!</v>
      </c>
      <c r="Z52" s="4"/>
      <c r="AA52" s="62" t="e">
        <f t="shared" si="73"/>
        <v>#DIV/0!</v>
      </c>
      <c r="AB52" s="4"/>
      <c r="AC52" s="4">
        <f t="shared" si="104"/>
        <v>475</v>
      </c>
      <c r="AD52" s="69">
        <f t="shared" si="20"/>
        <v>-0.36155913978494625</v>
      </c>
      <c r="AE52" s="4"/>
      <c r="AF52" s="63">
        <f t="shared" si="105"/>
        <v>17536750</v>
      </c>
      <c r="AG52" s="69">
        <f t="shared" si="21"/>
        <v>-0.31836450236439973</v>
      </c>
      <c r="AH52" s="4"/>
      <c r="AI52" s="4">
        <f t="shared" si="106"/>
        <v>504</v>
      </c>
      <c r="AJ52" s="69">
        <f t="shared" si="22"/>
        <v>-0.40355029585798818</v>
      </c>
      <c r="AK52" s="63" t="e">
        <f t="shared" si="74"/>
        <v>#DIV/0!</v>
      </c>
      <c r="AL52" s="69" t="e">
        <f t="shared" si="23"/>
        <v>#DIV/0!</v>
      </c>
      <c r="AM52" s="4"/>
      <c r="AN52" s="62" t="e">
        <f t="shared" si="75"/>
        <v>#DIV/0!</v>
      </c>
      <c r="AO52" s="4"/>
      <c r="AP52" s="4">
        <f t="shared" si="107"/>
        <v>463</v>
      </c>
      <c r="AQ52" s="69">
        <f t="shared" si="24"/>
        <v>-0.25801282051282048</v>
      </c>
      <c r="AR52" s="4"/>
      <c r="AS52" s="4">
        <f t="shared" si="108"/>
        <v>21160656</v>
      </c>
      <c r="AT52" s="69">
        <f t="shared" si="25"/>
        <v>-0.27625259314829465</v>
      </c>
      <c r="AU52" s="4"/>
      <c r="AV52" s="4">
        <f t="shared" si="109"/>
        <v>498</v>
      </c>
      <c r="AW52" s="69">
        <f t="shared" si="26"/>
        <v>-0.29361702127659572</v>
      </c>
      <c r="AX52" s="63" t="e">
        <f t="shared" si="76"/>
        <v>#DIV/0!</v>
      </c>
      <c r="AY52" s="69" t="e">
        <f t="shared" si="27"/>
        <v>#DIV/0!</v>
      </c>
      <c r="AZ52" s="4"/>
      <c r="BA52" s="62" t="e">
        <f t="shared" si="77"/>
        <v>#DIV/0!</v>
      </c>
      <c r="BB52" s="4"/>
      <c r="BC52" s="4">
        <f t="shared" si="110"/>
        <v>109</v>
      </c>
      <c r="BD52" s="69">
        <f t="shared" si="28"/>
        <v>5.4117647058823533</v>
      </c>
      <c r="BE52" s="4"/>
      <c r="BF52" s="4">
        <f t="shared" si="111"/>
        <v>8533874</v>
      </c>
      <c r="BG52" s="69">
        <f t="shared" si="29"/>
        <v>7.6361694268611711</v>
      </c>
      <c r="BH52" s="4"/>
      <c r="BI52" s="4">
        <f t="shared" si="112"/>
        <v>111</v>
      </c>
      <c r="BJ52" s="69">
        <f t="shared" si="30"/>
        <v>5.5294117647058822</v>
      </c>
      <c r="BK52" s="63" t="e">
        <f t="shared" si="78"/>
        <v>#DIV/0!</v>
      </c>
      <c r="BL52" s="69" t="e">
        <f t="shared" si="31"/>
        <v>#DIV/0!</v>
      </c>
      <c r="BM52" s="4"/>
      <c r="BN52" s="61" t="e">
        <f t="shared" si="79"/>
        <v>#DIV/0!</v>
      </c>
      <c r="BO52" s="4"/>
      <c r="BP52" s="4">
        <f t="shared" si="113"/>
        <v>420</v>
      </c>
      <c r="BQ52" s="69">
        <f t="shared" si="32"/>
        <v>-0.25795053003533563</v>
      </c>
      <c r="BR52" s="4"/>
      <c r="BS52" s="4">
        <f t="shared" si="114"/>
        <v>17701214</v>
      </c>
      <c r="BT52" s="69">
        <f t="shared" si="33"/>
        <v>-0.20633050148760235</v>
      </c>
      <c r="BU52" s="4"/>
      <c r="BV52" s="4">
        <f t="shared" si="115"/>
        <v>440</v>
      </c>
      <c r="BW52" s="69">
        <f t="shared" si="34"/>
        <v>-0.29600000000000004</v>
      </c>
      <c r="BX52" s="63" t="e">
        <f t="shared" si="80"/>
        <v>#DIV/0!</v>
      </c>
      <c r="BY52" s="69" t="e">
        <f t="shared" si="35"/>
        <v>#DIV/0!</v>
      </c>
      <c r="BZ52" s="4"/>
      <c r="CA52" s="62" t="e">
        <f t="shared" si="81"/>
        <v>#DIV/0!</v>
      </c>
      <c r="CB52" s="4"/>
      <c r="CC52" s="4">
        <f t="shared" si="116"/>
        <v>265</v>
      </c>
      <c r="CD52" s="69">
        <f t="shared" si="36"/>
        <v>-0.32397959183673475</v>
      </c>
      <c r="CE52" s="4"/>
      <c r="CF52" s="4">
        <f t="shared" si="117"/>
        <v>20988619</v>
      </c>
      <c r="CG52" s="69">
        <f t="shared" si="37"/>
        <v>-0.35354837513441162</v>
      </c>
      <c r="CH52" s="4"/>
      <c r="CI52" s="4">
        <f t="shared" si="118"/>
        <v>270</v>
      </c>
      <c r="CJ52" s="69">
        <f t="shared" si="38"/>
        <v>-0.32835820895522383</v>
      </c>
      <c r="CK52" s="63" t="e">
        <f t="shared" si="82"/>
        <v>#DIV/0!</v>
      </c>
      <c r="CL52" s="69" t="e">
        <f t="shared" si="39"/>
        <v>#DIV/0!</v>
      </c>
      <c r="CM52" s="4"/>
      <c r="CN52" s="62" t="e">
        <f t="shared" si="83"/>
        <v>#DIV/0!</v>
      </c>
      <c r="CO52" s="4"/>
      <c r="CP52" s="4">
        <f t="shared" si="119"/>
        <v>298</v>
      </c>
      <c r="CQ52" s="69">
        <f t="shared" si="40"/>
        <v>-0.40755467196819084</v>
      </c>
      <c r="CR52" s="4"/>
      <c r="CS52" s="4">
        <f t="shared" si="120"/>
        <v>12800556</v>
      </c>
      <c r="CT52" s="69">
        <f t="shared" si="41"/>
        <v>-0.41800374498322834</v>
      </c>
      <c r="CU52" s="4"/>
      <c r="CV52" s="4">
        <f t="shared" si="121"/>
        <v>317</v>
      </c>
      <c r="CW52" s="69">
        <f t="shared" si="42"/>
        <v>-0.43794326241134751</v>
      </c>
      <c r="CX52" s="63" t="e">
        <f t="shared" si="84"/>
        <v>#DIV/0!</v>
      </c>
      <c r="CY52" s="69" t="e">
        <f t="shared" si="43"/>
        <v>#DIV/0!</v>
      </c>
      <c r="CZ52" s="4"/>
      <c r="DA52" s="62" t="e">
        <f t="shared" si="85"/>
        <v>#DIV/0!</v>
      </c>
      <c r="DB52" s="4"/>
      <c r="DC52" s="4">
        <f t="shared" si="122"/>
        <v>332</v>
      </c>
      <c r="DD52" s="69">
        <f t="shared" si="44"/>
        <v>-0.17000000000000004</v>
      </c>
      <c r="DE52" s="63"/>
      <c r="DF52" s="4">
        <f t="shared" si="123"/>
        <v>14673723</v>
      </c>
      <c r="DG52" s="69">
        <f t="shared" si="45"/>
        <v>-0.1612110822376206</v>
      </c>
      <c r="DH52" s="4"/>
      <c r="DI52" s="4">
        <f t="shared" si="124"/>
        <v>353</v>
      </c>
      <c r="DJ52" s="69">
        <f t="shared" si="46"/>
        <v>-0.21902654867256632</v>
      </c>
      <c r="DK52" s="63" t="e">
        <f t="shared" si="47"/>
        <v>#DIV/0!</v>
      </c>
      <c r="DL52" s="69" t="e">
        <f t="shared" si="48"/>
        <v>#DIV/0!</v>
      </c>
      <c r="DM52" s="63"/>
      <c r="DN52" s="62" t="e">
        <f t="shared" si="86"/>
        <v>#DIV/0!</v>
      </c>
      <c r="DO52" s="4"/>
      <c r="DP52" s="4">
        <f t="shared" si="125"/>
        <v>90</v>
      </c>
      <c r="DQ52" s="69">
        <f t="shared" si="49"/>
        <v>-0.76127320954907163</v>
      </c>
      <c r="DR52" s="4"/>
      <c r="DS52" s="4">
        <f t="shared" si="126"/>
        <v>2588970</v>
      </c>
      <c r="DT52" s="69">
        <f t="shared" si="50"/>
        <v>-0.81020919235928102</v>
      </c>
      <c r="DU52" s="4"/>
      <c r="DV52" s="4">
        <f t="shared" si="127"/>
        <v>108</v>
      </c>
      <c r="DW52" s="69">
        <f t="shared" si="51"/>
        <v>-0.78443113772455086</v>
      </c>
      <c r="DX52" s="63" t="e">
        <f t="shared" si="87"/>
        <v>#DIV/0!</v>
      </c>
      <c r="DY52" s="69" t="e">
        <f t="shared" si="52"/>
        <v>#DIV/0!</v>
      </c>
      <c r="DZ52" s="4"/>
      <c r="EA52" s="62" t="e">
        <f t="shared" si="88"/>
        <v>#DIV/0!</v>
      </c>
      <c r="EB52" s="4">
        <v>0</v>
      </c>
      <c r="EC52" s="4">
        <f t="shared" si="128"/>
        <v>0</v>
      </c>
      <c r="ED52" s="69">
        <f t="shared" si="53"/>
        <v>-1</v>
      </c>
      <c r="EE52" s="63">
        <v>0</v>
      </c>
      <c r="EF52" s="4">
        <f t="shared" si="137"/>
        <v>0</v>
      </c>
      <c r="EG52" s="69">
        <f t="shared" si="54"/>
        <v>-1</v>
      </c>
      <c r="EH52" s="4">
        <v>0</v>
      </c>
      <c r="EI52" s="4">
        <f t="shared" si="129"/>
        <v>0</v>
      </c>
      <c r="EJ52" s="69">
        <f t="shared" si="55"/>
        <v>-1</v>
      </c>
      <c r="EK52" s="63" t="e">
        <f t="shared" si="89"/>
        <v>#DIV/0!</v>
      </c>
      <c r="EL52" s="69" t="e">
        <f t="shared" si="56"/>
        <v>#DIV/0!</v>
      </c>
      <c r="EM52" s="63">
        <v>0</v>
      </c>
      <c r="EN52" s="62" t="e">
        <f t="shared" si="90"/>
        <v>#DIV/0!</v>
      </c>
      <c r="EO52" s="4"/>
      <c r="EP52" s="4">
        <f t="shared" si="130"/>
        <v>65</v>
      </c>
      <c r="EQ52" s="69" t="e">
        <f t="shared" si="57"/>
        <v>#DIV/0!</v>
      </c>
      <c r="ER52" s="63"/>
      <c r="ES52" s="4">
        <f t="shared" si="138"/>
        <v>8657350</v>
      </c>
      <c r="ET52" s="69" t="e">
        <f t="shared" si="58"/>
        <v>#DIV/0!</v>
      </c>
      <c r="EU52" s="4"/>
      <c r="EV52" s="4">
        <f t="shared" si="131"/>
        <v>65</v>
      </c>
      <c r="EW52" s="69" t="e">
        <f t="shared" si="59"/>
        <v>#DIV/0!</v>
      </c>
      <c r="EX52" s="63" t="e">
        <f t="shared" si="91"/>
        <v>#DIV/0!</v>
      </c>
      <c r="EY52" s="69" t="e">
        <f t="shared" si="60"/>
        <v>#DIV/0!</v>
      </c>
      <c r="EZ52" s="63"/>
      <c r="FA52" s="62" t="e">
        <f t="shared" si="92"/>
        <v>#DIV/0!</v>
      </c>
      <c r="FB52" s="4"/>
      <c r="FC52" s="4">
        <f t="shared" si="132"/>
        <v>37</v>
      </c>
      <c r="FD52" s="69" t="e">
        <f t="shared" si="61"/>
        <v>#DIV/0!</v>
      </c>
      <c r="FE52" s="63"/>
      <c r="FF52" s="4">
        <f t="shared" si="139"/>
        <v>1683990</v>
      </c>
      <c r="FG52" s="69" t="e">
        <f t="shared" si="62"/>
        <v>#DIV/0!</v>
      </c>
      <c r="FH52" s="4"/>
      <c r="FI52" s="4">
        <f t="shared" si="133"/>
        <v>41</v>
      </c>
      <c r="FJ52" s="69" t="e">
        <f t="shared" si="63"/>
        <v>#DIV/0!</v>
      </c>
      <c r="FK52" s="63" t="e">
        <f t="shared" si="93"/>
        <v>#DIV/0!</v>
      </c>
      <c r="FL52" s="69" t="e">
        <f t="shared" si="64"/>
        <v>#DIV/0!</v>
      </c>
      <c r="FM52" s="63"/>
      <c r="FN52" s="62" t="e">
        <f t="shared" si="94"/>
        <v>#DIV/0!</v>
      </c>
      <c r="FQ52" s="9">
        <v>45847</v>
      </c>
      <c r="FR52" s="4">
        <f t="shared" si="95"/>
        <v>0</v>
      </c>
      <c r="FS52" s="4">
        <f t="shared" si="134"/>
        <v>4539</v>
      </c>
      <c r="FT52" s="69">
        <f t="shared" si="65"/>
        <v>-0.32445304360767968</v>
      </c>
      <c r="FU52" s="4">
        <f t="shared" si="96"/>
        <v>0</v>
      </c>
      <c r="FV52" s="4">
        <f t="shared" si="135"/>
        <v>223101544</v>
      </c>
      <c r="FW52" s="69">
        <f t="shared" si="66"/>
        <v>-0.24101678049935693</v>
      </c>
      <c r="FX52" s="4">
        <f t="shared" si="97"/>
        <v>0</v>
      </c>
      <c r="FY52" s="4">
        <f t="shared" si="136"/>
        <v>4776</v>
      </c>
      <c r="FZ52" s="69">
        <f t="shared" si="67"/>
        <v>-0.35659436885356322</v>
      </c>
      <c r="GA52" s="4" t="e">
        <f t="shared" si="98"/>
        <v>#DIV/0!</v>
      </c>
      <c r="GB52" s="69" t="e">
        <f t="shared" si="68"/>
        <v>#DIV/0!</v>
      </c>
    </row>
    <row r="53" spans="1:184" x14ac:dyDescent="0.3">
      <c r="A53" s="9">
        <v>45848</v>
      </c>
      <c r="B53" s="71"/>
      <c r="C53" s="4">
        <f t="shared" si="99"/>
        <v>1549</v>
      </c>
      <c r="D53" s="14">
        <f t="shared" si="12"/>
        <v>-0.44539921231650559</v>
      </c>
      <c r="E53" s="4"/>
      <c r="F53" s="4">
        <f t="shared" si="100"/>
        <v>74013950</v>
      </c>
      <c r="G53" s="41">
        <f t="shared" si="13"/>
        <v>-0.35140556391067179</v>
      </c>
      <c r="H53" s="4"/>
      <c r="I53" s="4">
        <f t="shared" si="101"/>
        <v>1622</v>
      </c>
      <c r="J53" s="41">
        <f t="shared" si="14"/>
        <v>-0.45054200542005418</v>
      </c>
      <c r="K53" s="4" t="e">
        <f t="shared" si="69"/>
        <v>#DIV/0!</v>
      </c>
      <c r="L53" s="14" t="e">
        <f t="shared" si="15"/>
        <v>#DIV/0!</v>
      </c>
      <c r="M53" s="4"/>
      <c r="N53" s="32" t="e">
        <f t="shared" si="70"/>
        <v>#DIV/0!</v>
      </c>
      <c r="O53" s="4"/>
      <c r="P53" s="4">
        <f t="shared" si="71"/>
        <v>436</v>
      </c>
      <c r="Q53" s="14">
        <f t="shared" si="16"/>
        <v>-0.39444444444444449</v>
      </c>
      <c r="R53" s="58"/>
      <c r="S53" s="4">
        <f t="shared" si="102"/>
        <v>22761892</v>
      </c>
      <c r="T53" s="14">
        <f t="shared" si="17"/>
        <v>-0.30372797897751413</v>
      </c>
      <c r="U53" s="4"/>
      <c r="V53" s="4">
        <f t="shared" si="103"/>
        <v>447</v>
      </c>
      <c r="W53" s="14">
        <f t="shared" si="18"/>
        <v>-0.4341772151898734</v>
      </c>
      <c r="X53" s="58" t="e">
        <f t="shared" si="72"/>
        <v>#DIV/0!</v>
      </c>
      <c r="Y53" s="14" t="e">
        <f t="shared" si="19"/>
        <v>#DIV/0!</v>
      </c>
      <c r="Z53" s="58"/>
      <c r="AA53" s="33" t="e">
        <f t="shared" si="73"/>
        <v>#DIV/0!</v>
      </c>
      <c r="AB53" s="4"/>
      <c r="AC53" s="4">
        <f t="shared" si="104"/>
        <v>475</v>
      </c>
      <c r="AD53" s="14">
        <f t="shared" si="20"/>
        <v>-0.4304556354916067</v>
      </c>
      <c r="AE53" s="58"/>
      <c r="AF53" s="58">
        <f t="shared" si="105"/>
        <v>17536750</v>
      </c>
      <c r="AG53" s="14">
        <f t="shared" si="21"/>
        <v>-0.39677837152191953</v>
      </c>
      <c r="AH53" s="4"/>
      <c r="AI53" s="4">
        <f t="shared" si="106"/>
        <v>504</v>
      </c>
      <c r="AJ53" s="14">
        <f t="shared" si="22"/>
        <v>-0.47003154574132489</v>
      </c>
      <c r="AK53" s="58" t="e">
        <f t="shared" si="74"/>
        <v>#DIV/0!</v>
      </c>
      <c r="AL53" s="14" t="e">
        <f t="shared" si="23"/>
        <v>#DIV/0!</v>
      </c>
      <c r="AM53" s="58"/>
      <c r="AN53" s="33" t="e">
        <f t="shared" si="75"/>
        <v>#DIV/0!</v>
      </c>
      <c r="AO53" s="4"/>
      <c r="AP53" s="4">
        <f t="shared" si="107"/>
        <v>463</v>
      </c>
      <c r="AQ53" s="14">
        <f t="shared" si="24"/>
        <v>-0.33572453371592537</v>
      </c>
      <c r="AR53" s="58"/>
      <c r="AS53" s="4">
        <f t="shared" si="108"/>
        <v>21160656</v>
      </c>
      <c r="AT53" s="14">
        <f t="shared" si="25"/>
        <v>-0.35404404580931204</v>
      </c>
      <c r="AU53" s="4"/>
      <c r="AV53" s="4">
        <f t="shared" si="109"/>
        <v>498</v>
      </c>
      <c r="AW53" s="14">
        <f t="shared" si="26"/>
        <v>-0.36317135549872126</v>
      </c>
      <c r="AX53" s="58" t="e">
        <f t="shared" si="76"/>
        <v>#DIV/0!</v>
      </c>
      <c r="AY53" s="14" t="e">
        <f t="shared" si="27"/>
        <v>#DIV/0!</v>
      </c>
      <c r="AZ53" s="58"/>
      <c r="BA53" s="33" t="e">
        <f t="shared" si="77"/>
        <v>#DIV/0!</v>
      </c>
      <c r="BB53" s="4"/>
      <c r="BC53" s="4">
        <f t="shared" si="110"/>
        <v>109</v>
      </c>
      <c r="BD53" s="14">
        <f t="shared" si="28"/>
        <v>5.0555555555555554</v>
      </c>
      <c r="BE53" s="58"/>
      <c r="BF53" s="4">
        <f t="shared" si="111"/>
        <v>8533874</v>
      </c>
      <c r="BG53" s="14">
        <f t="shared" si="29"/>
        <v>7.1499618949752932</v>
      </c>
      <c r="BH53" s="4"/>
      <c r="BI53" s="4">
        <f t="shared" si="112"/>
        <v>111</v>
      </c>
      <c r="BJ53" s="14">
        <f t="shared" si="30"/>
        <v>5.166666666666667</v>
      </c>
      <c r="BK53" s="58" t="e">
        <f t="shared" si="78"/>
        <v>#DIV/0!</v>
      </c>
      <c r="BL53" s="14" t="e">
        <f t="shared" si="31"/>
        <v>#DIV/0!</v>
      </c>
      <c r="BM53" s="58"/>
      <c r="BN53" s="32" t="e">
        <f t="shared" si="79"/>
        <v>#DIV/0!</v>
      </c>
      <c r="BO53" s="4"/>
      <c r="BP53" s="4">
        <f t="shared" si="113"/>
        <v>420</v>
      </c>
      <c r="BQ53" s="14">
        <f t="shared" si="32"/>
        <v>-0.34375</v>
      </c>
      <c r="BR53" s="58"/>
      <c r="BS53" s="4">
        <f t="shared" si="114"/>
        <v>17701214</v>
      </c>
      <c r="BT53" s="14">
        <f t="shared" si="33"/>
        <v>-0.30695432641089526</v>
      </c>
      <c r="BU53" s="4"/>
      <c r="BV53" s="4">
        <f t="shared" si="115"/>
        <v>440</v>
      </c>
      <c r="BW53" s="14">
        <f t="shared" si="34"/>
        <v>-0.375</v>
      </c>
      <c r="BX53" s="58" t="e">
        <f t="shared" si="80"/>
        <v>#DIV/0!</v>
      </c>
      <c r="BY53" s="14" t="e">
        <f t="shared" si="35"/>
        <v>#DIV/0!</v>
      </c>
      <c r="BZ53" s="58"/>
      <c r="CA53" s="33" t="e">
        <f t="shared" si="81"/>
        <v>#DIV/0!</v>
      </c>
      <c r="CB53" s="4"/>
      <c r="CC53" s="4">
        <f t="shared" si="116"/>
        <v>265</v>
      </c>
      <c r="CD53" s="14">
        <f t="shared" si="36"/>
        <v>-0.39497716894977164</v>
      </c>
      <c r="CE53" s="58"/>
      <c r="CF53" s="4">
        <f t="shared" si="117"/>
        <v>20988619</v>
      </c>
      <c r="CG53" s="14">
        <f t="shared" si="37"/>
        <v>-0.43202207222480959</v>
      </c>
      <c r="CH53" s="4"/>
      <c r="CI53" s="4">
        <f t="shared" si="118"/>
        <v>270</v>
      </c>
      <c r="CJ53" s="14">
        <f t="shared" si="38"/>
        <v>-0.4</v>
      </c>
      <c r="CK53" s="58" t="e">
        <f t="shared" si="82"/>
        <v>#DIV/0!</v>
      </c>
      <c r="CL53" s="14" t="e">
        <f t="shared" si="39"/>
        <v>#DIV/0!</v>
      </c>
      <c r="CM53" s="58"/>
      <c r="CN53" s="33" t="e">
        <f t="shared" si="83"/>
        <v>#DIV/0!</v>
      </c>
      <c r="CO53" s="4"/>
      <c r="CP53" s="4">
        <f t="shared" si="119"/>
        <v>298</v>
      </c>
      <c r="CQ53" s="14">
        <f t="shared" si="40"/>
        <v>-0.47442680776014112</v>
      </c>
      <c r="CR53" s="58"/>
      <c r="CS53" s="4">
        <f t="shared" si="120"/>
        <v>12800556</v>
      </c>
      <c r="CT53" s="14">
        <f t="shared" si="41"/>
        <v>-0.49179979147227859</v>
      </c>
      <c r="CU53" s="4"/>
      <c r="CV53" s="4">
        <f t="shared" si="121"/>
        <v>317</v>
      </c>
      <c r="CW53" s="14">
        <f t="shared" si="42"/>
        <v>-0.5</v>
      </c>
      <c r="CX53" s="58" t="e">
        <f t="shared" si="84"/>
        <v>#DIV/0!</v>
      </c>
      <c r="CY53" s="14" t="e">
        <f t="shared" si="43"/>
        <v>#DIV/0!</v>
      </c>
      <c r="CZ53" s="58"/>
      <c r="DA53" s="33" t="e">
        <f t="shared" si="85"/>
        <v>#DIV/0!</v>
      </c>
      <c r="DB53" s="4"/>
      <c r="DC53" s="4">
        <f t="shared" si="122"/>
        <v>332</v>
      </c>
      <c r="DD53" s="14">
        <f t="shared" si="44"/>
        <v>-0.2735229759299781</v>
      </c>
      <c r="DE53" s="58"/>
      <c r="DF53" s="4">
        <f t="shared" si="123"/>
        <v>14673723</v>
      </c>
      <c r="DG53" s="14">
        <f t="shared" si="45"/>
        <v>-0.28966133236179914</v>
      </c>
      <c r="DH53" s="4"/>
      <c r="DI53" s="4">
        <f t="shared" si="124"/>
        <v>353</v>
      </c>
      <c r="DJ53" s="14">
        <f t="shared" si="46"/>
        <v>-0.31984585741811178</v>
      </c>
      <c r="DK53" s="58" t="e">
        <f t="shared" si="47"/>
        <v>#DIV/0!</v>
      </c>
      <c r="DL53" s="14" t="e">
        <f t="shared" si="48"/>
        <v>#DIV/0!</v>
      </c>
      <c r="DM53" s="58"/>
      <c r="DN53" s="33" t="e">
        <f t="shared" si="86"/>
        <v>#DIV/0!</v>
      </c>
      <c r="DO53" s="4"/>
      <c r="DP53" s="4">
        <f t="shared" si="125"/>
        <v>90</v>
      </c>
      <c r="DQ53" s="14">
        <f t="shared" si="49"/>
        <v>-0.78773584905660377</v>
      </c>
      <c r="DR53" s="58"/>
      <c r="DS53" s="4">
        <f t="shared" si="126"/>
        <v>2588970</v>
      </c>
      <c r="DT53" s="14">
        <f t="shared" si="50"/>
        <v>-0.83032074338857664</v>
      </c>
      <c r="DU53" s="4"/>
      <c r="DV53" s="4">
        <f t="shared" si="127"/>
        <v>108</v>
      </c>
      <c r="DW53" s="14">
        <f t="shared" si="51"/>
        <v>-0.80540540540540539</v>
      </c>
      <c r="DX53" s="58" t="e">
        <f t="shared" si="87"/>
        <v>#DIV/0!</v>
      </c>
      <c r="DY53" s="14" t="e">
        <f t="shared" si="52"/>
        <v>#DIV/0!</v>
      </c>
      <c r="DZ53" s="58"/>
      <c r="EA53" s="33" t="e">
        <f t="shared" si="88"/>
        <v>#DIV/0!</v>
      </c>
      <c r="EB53" s="4">
        <v>0</v>
      </c>
      <c r="EC53" s="4">
        <f t="shared" si="128"/>
        <v>0</v>
      </c>
      <c r="ED53" s="14">
        <f t="shared" si="53"/>
        <v>-1</v>
      </c>
      <c r="EE53" s="58">
        <v>0</v>
      </c>
      <c r="EF53" s="4">
        <f t="shared" si="137"/>
        <v>0</v>
      </c>
      <c r="EG53" s="14">
        <f t="shared" si="54"/>
        <v>-1</v>
      </c>
      <c r="EH53" s="4">
        <v>0</v>
      </c>
      <c r="EI53" s="4">
        <f t="shared" si="129"/>
        <v>0</v>
      </c>
      <c r="EJ53" s="14">
        <f t="shared" si="55"/>
        <v>-1</v>
      </c>
      <c r="EK53" s="58" t="e">
        <f t="shared" si="89"/>
        <v>#DIV/0!</v>
      </c>
      <c r="EL53" s="14" t="e">
        <f t="shared" si="56"/>
        <v>#DIV/0!</v>
      </c>
      <c r="EM53" s="58">
        <v>0</v>
      </c>
      <c r="EN53" s="33" t="e">
        <f t="shared" si="90"/>
        <v>#DIV/0!</v>
      </c>
      <c r="EO53" s="4"/>
      <c r="EP53" s="4">
        <f t="shared" si="130"/>
        <v>65</v>
      </c>
      <c r="EQ53" s="14" t="e">
        <f t="shared" si="57"/>
        <v>#DIV/0!</v>
      </c>
      <c r="ER53" s="58"/>
      <c r="ES53" s="4">
        <f t="shared" si="138"/>
        <v>8657350</v>
      </c>
      <c r="ET53" s="14" t="e">
        <f t="shared" si="58"/>
        <v>#DIV/0!</v>
      </c>
      <c r="EU53" s="4"/>
      <c r="EV53" s="4">
        <f t="shared" si="131"/>
        <v>65</v>
      </c>
      <c r="EW53" s="14" t="e">
        <f t="shared" si="59"/>
        <v>#DIV/0!</v>
      </c>
      <c r="EX53" s="58" t="e">
        <f t="shared" si="91"/>
        <v>#DIV/0!</v>
      </c>
      <c r="EY53" s="14" t="e">
        <f t="shared" si="60"/>
        <v>#DIV/0!</v>
      </c>
      <c r="EZ53" s="58"/>
      <c r="FA53" s="33" t="e">
        <f t="shared" si="92"/>
        <v>#DIV/0!</v>
      </c>
      <c r="FB53" s="4"/>
      <c r="FC53" s="4">
        <f t="shared" si="132"/>
        <v>37</v>
      </c>
      <c r="FD53" s="14" t="e">
        <f t="shared" si="61"/>
        <v>#DIV/0!</v>
      </c>
      <c r="FE53" s="58"/>
      <c r="FF53" s="4">
        <f t="shared" si="139"/>
        <v>1683990</v>
      </c>
      <c r="FG53" s="14" t="e">
        <f t="shared" si="62"/>
        <v>#DIV/0!</v>
      </c>
      <c r="FH53" s="4"/>
      <c r="FI53" s="4">
        <f t="shared" si="133"/>
        <v>41</v>
      </c>
      <c r="FJ53" s="14" t="e">
        <f t="shared" si="63"/>
        <v>#DIV/0!</v>
      </c>
      <c r="FK53" s="58" t="e">
        <f t="shared" si="93"/>
        <v>#DIV/0!</v>
      </c>
      <c r="FL53" s="14" t="e">
        <f t="shared" si="64"/>
        <v>#DIV/0!</v>
      </c>
      <c r="FM53" s="58"/>
      <c r="FN53" s="33" t="e">
        <f t="shared" si="94"/>
        <v>#DIV/0!</v>
      </c>
      <c r="FQ53" s="9">
        <v>45848</v>
      </c>
      <c r="FR53" s="4">
        <f t="shared" si="95"/>
        <v>0</v>
      </c>
      <c r="FS53" s="4">
        <f t="shared" si="134"/>
        <v>4539</v>
      </c>
      <c r="FT53" s="14">
        <f t="shared" si="65"/>
        <v>-0.40276315789473682</v>
      </c>
      <c r="FU53" s="4">
        <f t="shared" si="96"/>
        <v>0</v>
      </c>
      <c r="FV53" s="4">
        <f t="shared" si="135"/>
        <v>223101544</v>
      </c>
      <c r="FW53" s="14">
        <f t="shared" si="66"/>
        <v>-0.33139855419279451</v>
      </c>
      <c r="FX53" s="4">
        <f t="shared" si="97"/>
        <v>0</v>
      </c>
      <c r="FY53" s="4">
        <f t="shared" si="136"/>
        <v>4776</v>
      </c>
      <c r="FZ53" s="14">
        <f t="shared" si="67"/>
        <v>-0.43047937037920347</v>
      </c>
      <c r="GA53" s="4" t="e">
        <f t="shared" si="98"/>
        <v>#DIV/0!</v>
      </c>
      <c r="GB53" s="14" t="e">
        <f t="shared" si="68"/>
        <v>#DIV/0!</v>
      </c>
    </row>
    <row r="54" spans="1:184" x14ac:dyDescent="0.3">
      <c r="A54" s="9">
        <v>45849</v>
      </c>
      <c r="B54" s="71"/>
      <c r="C54" s="4">
        <f t="shared" si="99"/>
        <v>1549</v>
      </c>
      <c r="D54" s="69">
        <f t="shared" si="12"/>
        <v>-0.50352564102564101</v>
      </c>
      <c r="E54" s="4"/>
      <c r="F54" s="4">
        <f t="shared" si="100"/>
        <v>74013950</v>
      </c>
      <c r="G54" s="141">
        <f t="shared" si="13"/>
        <v>-0.41708704620903914</v>
      </c>
      <c r="H54" s="4"/>
      <c r="I54" s="4">
        <f t="shared" si="101"/>
        <v>1622</v>
      </c>
      <c r="J54" s="141">
        <f t="shared" si="14"/>
        <v>-0.51218045112781962</v>
      </c>
      <c r="K54" s="4" t="e">
        <f t="shared" si="69"/>
        <v>#DIV/0!</v>
      </c>
      <c r="L54" s="69" t="e">
        <f t="shared" si="15"/>
        <v>#DIV/0!</v>
      </c>
      <c r="M54" s="4"/>
      <c r="N54" s="61" t="e">
        <f t="shared" si="70"/>
        <v>#DIV/0!</v>
      </c>
      <c r="O54" s="4"/>
      <c r="P54" s="4">
        <f t="shared" si="71"/>
        <v>436</v>
      </c>
      <c r="Q54" s="69">
        <f t="shared" si="16"/>
        <v>-0.43886743886743884</v>
      </c>
      <c r="R54" s="4"/>
      <c r="S54" s="4">
        <f t="shared" si="102"/>
        <v>22761892</v>
      </c>
      <c r="T54" s="69">
        <f t="shared" si="17"/>
        <v>-0.35740705373462689</v>
      </c>
      <c r="U54" s="4"/>
      <c r="V54" s="4">
        <f t="shared" si="103"/>
        <v>447</v>
      </c>
      <c r="W54" s="69">
        <f t="shared" si="18"/>
        <v>-0.47473560517038782</v>
      </c>
      <c r="X54" s="63" t="e">
        <f t="shared" si="72"/>
        <v>#DIV/0!</v>
      </c>
      <c r="Y54" s="69" t="e">
        <f t="shared" si="19"/>
        <v>#DIV/0!</v>
      </c>
      <c r="Z54" s="4"/>
      <c r="AA54" s="62" t="e">
        <f t="shared" si="73"/>
        <v>#DIV/0!</v>
      </c>
      <c r="AB54" s="4"/>
      <c r="AC54" s="4">
        <f t="shared" si="104"/>
        <v>475</v>
      </c>
      <c r="AD54" s="69">
        <f t="shared" si="20"/>
        <v>-0.47280799112097671</v>
      </c>
      <c r="AE54" s="4"/>
      <c r="AF54" s="63">
        <f t="shared" si="105"/>
        <v>17536750</v>
      </c>
      <c r="AG54" s="69">
        <f t="shared" si="21"/>
        <v>-0.44633563967488388</v>
      </c>
      <c r="AH54" s="4"/>
      <c r="AI54" s="4">
        <f t="shared" si="106"/>
        <v>504</v>
      </c>
      <c r="AJ54" s="69">
        <f t="shared" si="22"/>
        <v>-0.50684931506849318</v>
      </c>
      <c r="AK54" s="63" t="e">
        <f t="shared" si="74"/>
        <v>#DIV/0!</v>
      </c>
      <c r="AL54" s="69" t="e">
        <f t="shared" si="23"/>
        <v>#DIV/0!</v>
      </c>
      <c r="AM54" s="4"/>
      <c r="AN54" s="62" t="e">
        <f t="shared" si="75"/>
        <v>#DIV/0!</v>
      </c>
      <c r="AO54" s="4"/>
      <c r="AP54" s="4">
        <f t="shared" si="107"/>
        <v>463</v>
      </c>
      <c r="AQ54" s="69">
        <f t="shared" si="24"/>
        <v>-0.39713541666666663</v>
      </c>
      <c r="AR54" s="4"/>
      <c r="AS54" s="4">
        <f t="shared" si="108"/>
        <v>21160656</v>
      </c>
      <c r="AT54" s="69">
        <f t="shared" si="25"/>
        <v>-0.42232630339524835</v>
      </c>
      <c r="AU54" s="4"/>
      <c r="AV54" s="4">
        <f t="shared" si="109"/>
        <v>498</v>
      </c>
      <c r="AW54" s="69">
        <f t="shared" si="26"/>
        <v>-0.42160278745644597</v>
      </c>
      <c r="AX54" s="63" t="e">
        <f t="shared" si="76"/>
        <v>#DIV/0!</v>
      </c>
      <c r="AY54" s="69" t="e">
        <f t="shared" si="27"/>
        <v>#DIV/0!</v>
      </c>
      <c r="AZ54" s="4"/>
      <c r="BA54" s="62" t="e">
        <f t="shared" si="77"/>
        <v>#DIV/0!</v>
      </c>
      <c r="BB54" s="4"/>
      <c r="BC54" s="4">
        <f t="shared" si="110"/>
        <v>109</v>
      </c>
      <c r="BD54" s="69">
        <f t="shared" si="28"/>
        <v>4.1904761904761907</v>
      </c>
      <c r="BE54" s="4"/>
      <c r="BF54" s="4">
        <f t="shared" si="111"/>
        <v>8533874</v>
      </c>
      <c r="BG54" s="69">
        <f t="shared" si="29"/>
        <v>5.9662173469046245</v>
      </c>
      <c r="BH54" s="4"/>
      <c r="BI54" s="4">
        <f t="shared" si="112"/>
        <v>111</v>
      </c>
      <c r="BJ54" s="69">
        <f t="shared" si="30"/>
        <v>4.2857142857142856</v>
      </c>
      <c r="BK54" s="63" t="e">
        <f t="shared" si="78"/>
        <v>#DIV/0!</v>
      </c>
      <c r="BL54" s="69" t="e">
        <f t="shared" si="31"/>
        <v>#DIV/0!</v>
      </c>
      <c r="BM54" s="4"/>
      <c r="BN54" s="61" t="e">
        <f t="shared" si="79"/>
        <v>#DIV/0!</v>
      </c>
      <c r="BO54" s="4"/>
      <c r="BP54" s="4">
        <f t="shared" si="113"/>
        <v>420</v>
      </c>
      <c r="BQ54" s="69">
        <f t="shared" si="32"/>
        <v>-0.39828080229226359</v>
      </c>
      <c r="BR54" s="4"/>
      <c r="BS54" s="4">
        <f t="shared" si="114"/>
        <v>17701214</v>
      </c>
      <c r="BT54" s="69">
        <f t="shared" si="33"/>
        <v>-0.36786295694570614</v>
      </c>
      <c r="BU54" s="4"/>
      <c r="BV54" s="4">
        <f t="shared" si="115"/>
        <v>440</v>
      </c>
      <c r="BW54" s="69">
        <f t="shared" si="34"/>
        <v>-0.4263363754889179</v>
      </c>
      <c r="BX54" s="63" t="e">
        <f t="shared" si="80"/>
        <v>#DIV/0!</v>
      </c>
      <c r="BY54" s="69" t="e">
        <f t="shared" si="35"/>
        <v>#DIV/0!</v>
      </c>
      <c r="BZ54" s="4"/>
      <c r="CA54" s="62" t="e">
        <f t="shared" si="81"/>
        <v>#DIV/0!</v>
      </c>
      <c r="CB54" s="4"/>
      <c r="CC54" s="4">
        <f t="shared" si="116"/>
        <v>265</v>
      </c>
      <c r="CD54" s="69">
        <f t="shared" si="36"/>
        <v>-0.45585215605749485</v>
      </c>
      <c r="CE54" s="4"/>
      <c r="CF54" s="4">
        <f t="shared" si="117"/>
        <v>20988619</v>
      </c>
      <c r="CG54" s="69">
        <f t="shared" si="37"/>
        <v>-0.48567631924679044</v>
      </c>
      <c r="CH54" s="4"/>
      <c r="CI54" s="4">
        <f t="shared" si="118"/>
        <v>270</v>
      </c>
      <c r="CJ54" s="69">
        <f t="shared" si="38"/>
        <v>-0.46107784431137722</v>
      </c>
      <c r="CK54" s="63" t="e">
        <f t="shared" si="82"/>
        <v>#DIV/0!</v>
      </c>
      <c r="CL54" s="69" t="e">
        <f t="shared" si="39"/>
        <v>#DIV/0!</v>
      </c>
      <c r="CM54" s="4"/>
      <c r="CN54" s="62" t="e">
        <f t="shared" si="83"/>
        <v>#DIV/0!</v>
      </c>
      <c r="CO54" s="4"/>
      <c r="CP54" s="4">
        <f t="shared" si="119"/>
        <v>298</v>
      </c>
      <c r="CQ54" s="69">
        <f t="shared" si="40"/>
        <v>-0.51857835218093706</v>
      </c>
      <c r="CR54" s="4"/>
      <c r="CS54" s="4">
        <f t="shared" si="120"/>
        <v>12800556</v>
      </c>
      <c r="CT54" s="69">
        <f t="shared" si="41"/>
        <v>-0.53036603845702146</v>
      </c>
      <c r="CU54" s="4"/>
      <c r="CV54" s="4">
        <f t="shared" si="121"/>
        <v>317</v>
      </c>
      <c r="CW54" s="69">
        <f t="shared" si="42"/>
        <v>-0.53857350800582249</v>
      </c>
      <c r="CX54" s="63" t="e">
        <f t="shared" si="84"/>
        <v>#DIV/0!</v>
      </c>
      <c r="CY54" s="69" t="e">
        <f t="shared" si="43"/>
        <v>#DIV/0!</v>
      </c>
      <c r="CZ54" s="4"/>
      <c r="DA54" s="62" t="e">
        <f t="shared" si="85"/>
        <v>#DIV/0!</v>
      </c>
      <c r="DB54" s="4"/>
      <c r="DC54" s="4">
        <f t="shared" si="122"/>
        <v>332</v>
      </c>
      <c r="DD54" s="69">
        <f t="shared" si="44"/>
        <v>-0.34257425742574255</v>
      </c>
      <c r="DE54" s="4"/>
      <c r="DF54" s="4">
        <f t="shared" si="123"/>
        <v>14673723</v>
      </c>
      <c r="DG54" s="69">
        <f t="shared" si="45"/>
        <v>-0.34439514283868411</v>
      </c>
      <c r="DH54" s="4"/>
      <c r="DI54" s="4">
        <f t="shared" si="124"/>
        <v>353</v>
      </c>
      <c r="DJ54" s="69">
        <f t="shared" si="46"/>
        <v>-0.38715277777777779</v>
      </c>
      <c r="DK54" s="63" t="e">
        <f t="shared" si="47"/>
        <v>#DIV/0!</v>
      </c>
      <c r="DL54" s="69" t="e">
        <f t="shared" si="48"/>
        <v>#DIV/0!</v>
      </c>
      <c r="DM54" s="4"/>
      <c r="DN54" s="62" t="e">
        <f t="shared" si="86"/>
        <v>#DIV/0!</v>
      </c>
      <c r="DO54" s="4"/>
      <c r="DP54" s="4">
        <f t="shared" si="125"/>
        <v>90</v>
      </c>
      <c r="DQ54" s="69">
        <f t="shared" si="49"/>
        <v>-0.80088495575221241</v>
      </c>
      <c r="DR54" s="4"/>
      <c r="DS54" s="4">
        <f t="shared" si="126"/>
        <v>2588970</v>
      </c>
      <c r="DT54" s="69">
        <f t="shared" si="50"/>
        <v>-0.83966224761452257</v>
      </c>
      <c r="DU54" s="4"/>
      <c r="DV54" s="4">
        <f t="shared" si="127"/>
        <v>108</v>
      </c>
      <c r="DW54" s="69">
        <f t="shared" si="51"/>
        <v>-0.81506849315068497</v>
      </c>
      <c r="DX54" s="63" t="e">
        <f t="shared" si="87"/>
        <v>#DIV/0!</v>
      </c>
      <c r="DY54" s="69" t="e">
        <f t="shared" si="52"/>
        <v>#DIV/0!</v>
      </c>
      <c r="DZ54" s="4"/>
      <c r="EA54" s="62" t="e">
        <f t="shared" si="88"/>
        <v>#DIV/0!</v>
      </c>
      <c r="EB54" s="4">
        <v>0</v>
      </c>
      <c r="EC54" s="4">
        <f t="shared" si="128"/>
        <v>0</v>
      </c>
      <c r="ED54" s="69">
        <f t="shared" si="53"/>
        <v>-1</v>
      </c>
      <c r="EE54" s="4">
        <v>0</v>
      </c>
      <c r="EF54" s="4">
        <f t="shared" si="137"/>
        <v>0</v>
      </c>
      <c r="EG54" s="69">
        <f t="shared" si="54"/>
        <v>-1</v>
      </c>
      <c r="EH54" s="4">
        <v>0</v>
      </c>
      <c r="EI54" s="4">
        <f t="shared" si="129"/>
        <v>0</v>
      </c>
      <c r="EJ54" s="69">
        <f t="shared" si="55"/>
        <v>-1</v>
      </c>
      <c r="EK54" s="63" t="e">
        <f t="shared" si="89"/>
        <v>#DIV/0!</v>
      </c>
      <c r="EL54" s="69" t="e">
        <f t="shared" si="56"/>
        <v>#DIV/0!</v>
      </c>
      <c r="EM54" s="4">
        <v>0</v>
      </c>
      <c r="EN54" s="62" t="e">
        <f t="shared" si="90"/>
        <v>#DIV/0!</v>
      </c>
      <c r="EO54" s="4"/>
      <c r="EP54" s="4">
        <f t="shared" si="130"/>
        <v>65</v>
      </c>
      <c r="EQ54" s="69" t="e">
        <f t="shared" si="57"/>
        <v>#DIV/0!</v>
      </c>
      <c r="ER54" s="4"/>
      <c r="ES54" s="4">
        <f t="shared" si="138"/>
        <v>8657350</v>
      </c>
      <c r="ET54" s="69" t="e">
        <f t="shared" si="58"/>
        <v>#DIV/0!</v>
      </c>
      <c r="EU54" s="4"/>
      <c r="EV54" s="4">
        <f t="shared" si="131"/>
        <v>65</v>
      </c>
      <c r="EW54" s="69" t="e">
        <f t="shared" si="59"/>
        <v>#DIV/0!</v>
      </c>
      <c r="EX54" s="63" t="e">
        <f t="shared" si="91"/>
        <v>#DIV/0!</v>
      </c>
      <c r="EY54" s="69" t="e">
        <f t="shared" si="60"/>
        <v>#DIV/0!</v>
      </c>
      <c r="EZ54" s="4"/>
      <c r="FA54" s="62" t="e">
        <f t="shared" si="92"/>
        <v>#DIV/0!</v>
      </c>
      <c r="FB54" s="4"/>
      <c r="FC54" s="4">
        <f t="shared" si="132"/>
        <v>37</v>
      </c>
      <c r="FD54" s="69" t="e">
        <f t="shared" si="61"/>
        <v>#DIV/0!</v>
      </c>
      <c r="FE54" s="4"/>
      <c r="FF54" s="4">
        <f t="shared" si="139"/>
        <v>1683990</v>
      </c>
      <c r="FG54" s="69" t="e">
        <f t="shared" si="62"/>
        <v>#DIV/0!</v>
      </c>
      <c r="FH54" s="4"/>
      <c r="FI54" s="4">
        <f t="shared" si="133"/>
        <v>41</v>
      </c>
      <c r="FJ54" s="69" t="e">
        <f t="shared" si="63"/>
        <v>#DIV/0!</v>
      </c>
      <c r="FK54" s="63" t="e">
        <f t="shared" si="93"/>
        <v>#DIV/0!</v>
      </c>
      <c r="FL54" s="69" t="e">
        <f t="shared" si="64"/>
        <v>#DIV/0!</v>
      </c>
      <c r="FM54" s="4"/>
      <c r="FN54" s="62" t="e">
        <f t="shared" si="94"/>
        <v>#DIV/0!</v>
      </c>
      <c r="FQ54" s="9">
        <v>45849</v>
      </c>
      <c r="FR54" s="4">
        <f t="shared" si="95"/>
        <v>0</v>
      </c>
      <c r="FS54" s="4">
        <f t="shared" si="134"/>
        <v>4539</v>
      </c>
      <c r="FT54" s="69">
        <f t="shared" si="65"/>
        <v>-0.45705741626794261</v>
      </c>
      <c r="FU54" s="4">
        <f t="shared" si="96"/>
        <v>0</v>
      </c>
      <c r="FV54" s="4">
        <f t="shared" si="135"/>
        <v>223101544</v>
      </c>
      <c r="FW54" s="69">
        <f t="shared" si="66"/>
        <v>-0.39196649508385151</v>
      </c>
      <c r="FX54" s="4">
        <f t="shared" si="97"/>
        <v>0</v>
      </c>
      <c r="FY54" s="4">
        <f t="shared" si="136"/>
        <v>4776</v>
      </c>
      <c r="FZ54" s="69">
        <f t="shared" si="67"/>
        <v>-0.48233253847821378</v>
      </c>
      <c r="GA54" s="4" t="e">
        <f t="shared" si="98"/>
        <v>#DIV/0!</v>
      </c>
      <c r="GB54" s="69" t="e">
        <f t="shared" si="68"/>
        <v>#DIV/0!</v>
      </c>
    </row>
    <row r="55" spans="1:184" x14ac:dyDescent="0.3">
      <c r="A55" s="9">
        <v>45850</v>
      </c>
      <c r="B55" s="71"/>
      <c r="C55" s="4">
        <f t="shared" si="99"/>
        <v>1549</v>
      </c>
      <c r="D55" s="69">
        <f t="shared" si="12"/>
        <v>-0.53567146282973621</v>
      </c>
      <c r="E55" s="4"/>
      <c r="F55" s="4">
        <f t="shared" si="100"/>
        <v>74013950</v>
      </c>
      <c r="G55" s="141">
        <f t="shared" si="13"/>
        <v>-0.45375070023895159</v>
      </c>
      <c r="H55" s="4"/>
      <c r="I55" s="4">
        <f t="shared" si="101"/>
        <v>1622</v>
      </c>
      <c r="J55" s="141">
        <f t="shared" si="14"/>
        <v>-0.54527614241659661</v>
      </c>
      <c r="K55" s="4" t="e">
        <f t="shared" si="69"/>
        <v>#DIV/0!</v>
      </c>
      <c r="L55" s="69" t="e">
        <f t="shared" si="15"/>
        <v>#DIV/0!</v>
      </c>
      <c r="M55" s="4"/>
      <c r="N55" s="61" t="e">
        <f t="shared" si="70"/>
        <v>#DIV/0!</v>
      </c>
      <c r="O55" s="4"/>
      <c r="P55" s="4">
        <f t="shared" si="71"/>
        <v>436</v>
      </c>
      <c r="Q55" s="69">
        <f t="shared" si="16"/>
        <v>-0.47596153846153844</v>
      </c>
      <c r="R55" s="63"/>
      <c r="S55" s="4">
        <f t="shared" si="102"/>
        <v>22761892</v>
      </c>
      <c r="T55" s="69">
        <f t="shared" si="17"/>
        <v>-0.40833557290203581</v>
      </c>
      <c r="U55" s="4"/>
      <c r="V55" s="4">
        <f t="shared" si="103"/>
        <v>447</v>
      </c>
      <c r="W55" s="69">
        <f t="shared" si="18"/>
        <v>-0.51040525739320919</v>
      </c>
      <c r="X55" s="63" t="e">
        <f t="shared" si="72"/>
        <v>#DIV/0!</v>
      </c>
      <c r="Y55" s="69" t="e">
        <f t="shared" si="19"/>
        <v>#DIV/0!</v>
      </c>
      <c r="Z55" s="63"/>
      <c r="AA55" s="62" t="e">
        <f t="shared" si="73"/>
        <v>#DIV/0!</v>
      </c>
      <c r="AB55" s="4"/>
      <c r="AC55" s="4">
        <f t="shared" si="104"/>
        <v>475</v>
      </c>
      <c r="AD55" s="69">
        <f t="shared" si="20"/>
        <v>-0.50879007238883145</v>
      </c>
      <c r="AE55" s="63"/>
      <c r="AF55" s="63">
        <f t="shared" si="105"/>
        <v>17536750</v>
      </c>
      <c r="AG55" s="69">
        <f t="shared" si="21"/>
        <v>-0.48599315030751156</v>
      </c>
      <c r="AH55" s="4"/>
      <c r="AI55" s="4">
        <f t="shared" si="106"/>
        <v>504</v>
      </c>
      <c r="AJ55" s="69">
        <f t="shared" si="22"/>
        <v>-0.53803849679193405</v>
      </c>
      <c r="AK55" s="63" t="e">
        <f t="shared" si="74"/>
        <v>#DIV/0!</v>
      </c>
      <c r="AL55" s="69" t="e">
        <f t="shared" si="23"/>
        <v>#DIV/0!</v>
      </c>
      <c r="AM55" s="63"/>
      <c r="AN55" s="62" t="e">
        <f t="shared" si="75"/>
        <v>#DIV/0!</v>
      </c>
      <c r="AO55" s="4"/>
      <c r="AP55" s="4">
        <f t="shared" si="107"/>
        <v>463</v>
      </c>
      <c r="AQ55" s="69">
        <f t="shared" si="24"/>
        <v>-0.4319018404907975</v>
      </c>
      <c r="AR55" s="63"/>
      <c r="AS55" s="4">
        <f t="shared" si="108"/>
        <v>21160656</v>
      </c>
      <c r="AT55" s="69">
        <f t="shared" si="25"/>
        <v>-0.4596471733107278</v>
      </c>
      <c r="AU55" s="4"/>
      <c r="AV55" s="4">
        <f t="shared" si="109"/>
        <v>498</v>
      </c>
      <c r="AW55" s="69">
        <f t="shared" si="26"/>
        <v>-0.4569247546346783</v>
      </c>
      <c r="AX55" s="63" t="e">
        <f t="shared" si="76"/>
        <v>#DIV/0!</v>
      </c>
      <c r="AY55" s="69" t="e">
        <f t="shared" si="27"/>
        <v>#DIV/0!</v>
      </c>
      <c r="AZ55" s="63"/>
      <c r="BA55" s="62" t="e">
        <f t="shared" si="77"/>
        <v>#DIV/0!</v>
      </c>
      <c r="BB55" s="4"/>
      <c r="BC55" s="4">
        <f t="shared" si="110"/>
        <v>109</v>
      </c>
      <c r="BD55" s="69">
        <f t="shared" si="28"/>
        <v>3.541666666666667</v>
      </c>
      <c r="BE55" s="63"/>
      <c r="BF55" s="4">
        <f t="shared" si="111"/>
        <v>8533874</v>
      </c>
      <c r="BG55" s="69">
        <f t="shared" si="29"/>
        <v>4.6462325694641091</v>
      </c>
      <c r="BH55" s="4"/>
      <c r="BI55" s="4">
        <f t="shared" si="112"/>
        <v>111</v>
      </c>
      <c r="BJ55" s="69">
        <f t="shared" si="30"/>
        <v>3.625</v>
      </c>
      <c r="BK55" s="63" t="e">
        <f t="shared" si="78"/>
        <v>#DIV/0!</v>
      </c>
      <c r="BL55" s="69" t="e">
        <f t="shared" si="31"/>
        <v>#DIV/0!</v>
      </c>
      <c r="BM55" s="63"/>
      <c r="BN55" s="61" t="e">
        <f t="shared" si="79"/>
        <v>#DIV/0!</v>
      </c>
      <c r="BO55" s="4"/>
      <c r="BP55" s="4">
        <f t="shared" si="113"/>
        <v>420</v>
      </c>
      <c r="BQ55" s="69">
        <f t="shared" si="32"/>
        <v>-0.43243243243243246</v>
      </c>
      <c r="BR55" s="63"/>
      <c r="BS55" s="4">
        <f t="shared" si="114"/>
        <v>17701214</v>
      </c>
      <c r="BT55" s="69">
        <f t="shared" si="33"/>
        <v>-0.407259819147617</v>
      </c>
      <c r="BU55" s="4"/>
      <c r="BV55" s="4">
        <f t="shared" si="115"/>
        <v>440</v>
      </c>
      <c r="BW55" s="69">
        <f t="shared" si="34"/>
        <v>-0.45945945945945943</v>
      </c>
      <c r="BX55" s="63" t="e">
        <f t="shared" si="80"/>
        <v>#DIV/0!</v>
      </c>
      <c r="BY55" s="69" t="e">
        <f t="shared" si="35"/>
        <v>#DIV/0!</v>
      </c>
      <c r="BZ55" s="63"/>
      <c r="CA55" s="62" t="e">
        <f t="shared" si="81"/>
        <v>#DIV/0!</v>
      </c>
      <c r="CB55" s="4"/>
      <c r="CC55" s="4">
        <f t="shared" si="116"/>
        <v>265</v>
      </c>
      <c r="CD55" s="69">
        <f t="shared" si="36"/>
        <v>-0.49330783938814526</v>
      </c>
      <c r="CE55" s="63"/>
      <c r="CF55" s="4">
        <f t="shared" si="117"/>
        <v>20988619</v>
      </c>
      <c r="CG55" s="69">
        <f t="shared" si="37"/>
        <v>-0.52016800940066199</v>
      </c>
      <c r="CH55" s="4"/>
      <c r="CI55" s="4">
        <f t="shared" si="118"/>
        <v>270</v>
      </c>
      <c r="CJ55" s="69">
        <f t="shared" si="38"/>
        <v>-0.4972067039106145</v>
      </c>
      <c r="CK55" s="63" t="e">
        <f t="shared" si="82"/>
        <v>#DIV/0!</v>
      </c>
      <c r="CL55" s="69" t="e">
        <f t="shared" si="39"/>
        <v>#DIV/0!</v>
      </c>
      <c r="CM55" s="63"/>
      <c r="CN55" s="62" t="e">
        <f t="shared" si="83"/>
        <v>#DIV/0!</v>
      </c>
      <c r="CO55" s="4"/>
      <c r="CP55" s="4">
        <f t="shared" si="119"/>
        <v>298</v>
      </c>
      <c r="CQ55" s="69">
        <f t="shared" si="40"/>
        <v>-0.54503816793893134</v>
      </c>
      <c r="CR55" s="63"/>
      <c r="CS55" s="4">
        <f t="shared" si="120"/>
        <v>12800556</v>
      </c>
      <c r="CT55" s="69">
        <f t="shared" si="41"/>
        <v>-0.55802327451925982</v>
      </c>
      <c r="CU55" s="4"/>
      <c r="CV55" s="4">
        <f t="shared" si="121"/>
        <v>317</v>
      </c>
      <c r="CW55" s="69">
        <f t="shared" si="42"/>
        <v>-0.56154910096818811</v>
      </c>
      <c r="CX55" s="63" t="e">
        <f t="shared" si="84"/>
        <v>#DIV/0!</v>
      </c>
      <c r="CY55" s="69" t="e">
        <f t="shared" si="43"/>
        <v>#DIV/0!</v>
      </c>
      <c r="CZ55" s="63"/>
      <c r="DA55" s="62" t="e">
        <f t="shared" si="85"/>
        <v>#DIV/0!</v>
      </c>
      <c r="DB55" s="4"/>
      <c r="DC55" s="4">
        <f t="shared" si="122"/>
        <v>332</v>
      </c>
      <c r="DD55" s="69">
        <f t="shared" si="44"/>
        <v>-0.3724007561436673</v>
      </c>
      <c r="DE55" s="63"/>
      <c r="DF55" s="4">
        <f t="shared" si="123"/>
        <v>14673723</v>
      </c>
      <c r="DG55" s="69">
        <f t="shared" si="45"/>
        <v>-0.36822486521675113</v>
      </c>
      <c r="DH55" s="4"/>
      <c r="DI55" s="4">
        <f t="shared" si="124"/>
        <v>353</v>
      </c>
      <c r="DJ55" s="69">
        <f t="shared" si="46"/>
        <v>-0.41362126245847175</v>
      </c>
      <c r="DK55" s="63" t="e">
        <f t="shared" si="47"/>
        <v>#DIV/0!</v>
      </c>
      <c r="DL55" s="69" t="e">
        <f t="shared" si="48"/>
        <v>#DIV/0!</v>
      </c>
      <c r="DM55" s="63"/>
      <c r="DN55" s="62" t="e">
        <f t="shared" si="86"/>
        <v>#DIV/0!</v>
      </c>
      <c r="DO55" s="4"/>
      <c r="DP55" s="4">
        <f t="shared" si="125"/>
        <v>90</v>
      </c>
      <c r="DQ55" s="69">
        <f t="shared" si="49"/>
        <v>-0.8125</v>
      </c>
      <c r="DR55" s="63"/>
      <c r="DS55" s="4">
        <f t="shared" si="126"/>
        <v>2588970</v>
      </c>
      <c r="DT55" s="69">
        <f t="shared" si="50"/>
        <v>-0.85336631845908362</v>
      </c>
      <c r="DU55" s="4"/>
      <c r="DV55" s="4">
        <f t="shared" si="127"/>
        <v>108</v>
      </c>
      <c r="DW55" s="69">
        <f t="shared" si="51"/>
        <v>-0.82692307692307687</v>
      </c>
      <c r="DX55" s="63" t="e">
        <f t="shared" si="87"/>
        <v>#DIV/0!</v>
      </c>
      <c r="DY55" s="69" t="e">
        <f t="shared" si="52"/>
        <v>#DIV/0!</v>
      </c>
      <c r="DZ55" s="63"/>
      <c r="EA55" s="62" t="e">
        <f t="shared" si="88"/>
        <v>#DIV/0!</v>
      </c>
      <c r="EB55" s="4">
        <v>0</v>
      </c>
      <c r="EC55" s="4">
        <f t="shared" si="128"/>
        <v>0</v>
      </c>
      <c r="ED55" s="69">
        <f t="shared" si="53"/>
        <v>-1</v>
      </c>
      <c r="EE55" s="63">
        <v>0</v>
      </c>
      <c r="EF55" s="4">
        <f t="shared" si="137"/>
        <v>0</v>
      </c>
      <c r="EG55" s="69">
        <f t="shared" si="54"/>
        <v>-1</v>
      </c>
      <c r="EH55" s="4">
        <v>0</v>
      </c>
      <c r="EI55" s="4">
        <f t="shared" si="129"/>
        <v>0</v>
      </c>
      <c r="EJ55" s="69">
        <f t="shared" si="55"/>
        <v>-1</v>
      </c>
      <c r="EK55" s="63" t="e">
        <f t="shared" si="89"/>
        <v>#DIV/0!</v>
      </c>
      <c r="EL55" s="69" t="e">
        <f t="shared" si="56"/>
        <v>#DIV/0!</v>
      </c>
      <c r="EM55" s="63">
        <v>0</v>
      </c>
      <c r="EN55" s="62" t="e">
        <f t="shared" si="90"/>
        <v>#DIV/0!</v>
      </c>
      <c r="EO55" s="4"/>
      <c r="EP55" s="4">
        <f t="shared" si="130"/>
        <v>65</v>
      </c>
      <c r="EQ55" s="69" t="e">
        <f t="shared" si="57"/>
        <v>#DIV/0!</v>
      </c>
      <c r="ER55" s="63"/>
      <c r="ES55" s="4">
        <f t="shared" si="138"/>
        <v>8657350</v>
      </c>
      <c r="ET55" s="69" t="e">
        <f t="shared" si="58"/>
        <v>#DIV/0!</v>
      </c>
      <c r="EU55" s="4"/>
      <c r="EV55" s="4">
        <f t="shared" si="131"/>
        <v>65</v>
      </c>
      <c r="EW55" s="69" t="e">
        <f t="shared" si="59"/>
        <v>#DIV/0!</v>
      </c>
      <c r="EX55" s="63" t="e">
        <f t="shared" si="91"/>
        <v>#DIV/0!</v>
      </c>
      <c r="EY55" s="69" t="e">
        <f t="shared" si="60"/>
        <v>#DIV/0!</v>
      </c>
      <c r="EZ55" s="63"/>
      <c r="FA55" s="62" t="e">
        <f t="shared" si="92"/>
        <v>#DIV/0!</v>
      </c>
      <c r="FB55" s="4"/>
      <c r="FC55" s="4">
        <f t="shared" si="132"/>
        <v>37</v>
      </c>
      <c r="FD55" s="69" t="e">
        <f t="shared" si="61"/>
        <v>#DIV/0!</v>
      </c>
      <c r="FE55" s="63"/>
      <c r="FF55" s="4">
        <f t="shared" si="139"/>
        <v>1683990</v>
      </c>
      <c r="FG55" s="69" t="e">
        <f t="shared" si="62"/>
        <v>#DIV/0!</v>
      </c>
      <c r="FH55" s="4"/>
      <c r="FI55" s="4">
        <f t="shared" si="133"/>
        <v>41</v>
      </c>
      <c r="FJ55" s="69" t="e">
        <f t="shared" si="63"/>
        <v>#DIV/0!</v>
      </c>
      <c r="FK55" s="63" t="e">
        <f t="shared" si="93"/>
        <v>#DIV/0!</v>
      </c>
      <c r="FL55" s="69" t="e">
        <f t="shared" si="64"/>
        <v>#DIV/0!</v>
      </c>
      <c r="FM55" s="63"/>
      <c r="FN55" s="62" t="e">
        <f t="shared" si="94"/>
        <v>#DIV/0!</v>
      </c>
      <c r="FQ55" s="9">
        <v>45850</v>
      </c>
      <c r="FR55" s="4">
        <f t="shared" si="95"/>
        <v>0</v>
      </c>
      <c r="FS55" s="4">
        <f t="shared" si="134"/>
        <v>4539</v>
      </c>
      <c r="FT55" s="69">
        <f t="shared" si="65"/>
        <v>-0.49091520861372817</v>
      </c>
      <c r="FU55" s="4">
        <f t="shared" si="96"/>
        <v>0</v>
      </c>
      <c r="FV55" s="4">
        <f t="shared" si="135"/>
        <v>223101544</v>
      </c>
      <c r="FW55" s="69">
        <f t="shared" si="66"/>
        <v>-0.43182296206844006</v>
      </c>
      <c r="FX55" s="4">
        <f t="shared" si="97"/>
        <v>0</v>
      </c>
      <c r="FY55" s="4">
        <f t="shared" si="136"/>
        <v>4776</v>
      </c>
      <c r="FZ55" s="69">
        <f t="shared" si="67"/>
        <v>-0.51527453567441395</v>
      </c>
      <c r="GA55" s="4" t="e">
        <f t="shared" si="98"/>
        <v>#DIV/0!</v>
      </c>
      <c r="GB55" s="69" t="e">
        <f t="shared" si="68"/>
        <v>#DIV/0!</v>
      </c>
    </row>
    <row r="56" spans="1:184" x14ac:dyDescent="0.3">
      <c r="A56" s="9">
        <v>45851</v>
      </c>
      <c r="B56" s="71"/>
      <c r="C56" s="4">
        <f t="shared" si="99"/>
        <v>1549</v>
      </c>
      <c r="D56" s="69">
        <f t="shared" si="12"/>
        <v>-0.55373091328147506</v>
      </c>
      <c r="E56" s="4"/>
      <c r="F56" s="4">
        <f t="shared" si="100"/>
        <v>74013950</v>
      </c>
      <c r="G56" s="141">
        <f t="shared" si="13"/>
        <v>-0.47468618663916851</v>
      </c>
      <c r="H56" s="4"/>
      <c r="I56" s="4">
        <f t="shared" si="101"/>
        <v>1622</v>
      </c>
      <c r="J56" s="141">
        <f t="shared" si="14"/>
        <v>-0.56280323450134773</v>
      </c>
      <c r="K56" s="4" t="e">
        <f t="shared" si="69"/>
        <v>#DIV/0!</v>
      </c>
      <c r="L56" s="69" t="e">
        <f t="shared" si="15"/>
        <v>#DIV/0!</v>
      </c>
      <c r="M56" s="4"/>
      <c r="N56" s="61" t="e">
        <f t="shared" si="70"/>
        <v>#DIV/0!</v>
      </c>
      <c r="O56" s="4"/>
      <c r="P56" s="4">
        <f t="shared" si="71"/>
        <v>436</v>
      </c>
      <c r="Q56" s="69">
        <f t="shared" si="16"/>
        <v>-0.49361207897793269</v>
      </c>
      <c r="R56" s="63"/>
      <c r="S56" s="4">
        <f t="shared" si="102"/>
        <v>22761892</v>
      </c>
      <c r="T56" s="69">
        <f t="shared" si="17"/>
        <v>-0.4274600488494954</v>
      </c>
      <c r="U56" s="4"/>
      <c r="V56" s="4">
        <f t="shared" si="103"/>
        <v>447</v>
      </c>
      <c r="W56" s="69">
        <f t="shared" si="18"/>
        <v>-0.52798310454065467</v>
      </c>
      <c r="X56" s="63" t="e">
        <f t="shared" si="72"/>
        <v>#DIV/0!</v>
      </c>
      <c r="Y56" s="69" t="e">
        <f t="shared" si="19"/>
        <v>#DIV/0!</v>
      </c>
      <c r="Z56" s="63"/>
      <c r="AA56" s="62" t="e">
        <f t="shared" si="73"/>
        <v>#DIV/0!</v>
      </c>
      <c r="AB56" s="4"/>
      <c r="AC56" s="4">
        <f t="shared" si="104"/>
        <v>475</v>
      </c>
      <c r="AD56" s="69">
        <f t="shared" si="20"/>
        <v>-0.53658536585365857</v>
      </c>
      <c r="AE56" s="63"/>
      <c r="AF56" s="63">
        <f t="shared" si="105"/>
        <v>17536750</v>
      </c>
      <c r="AG56" s="69">
        <f t="shared" si="21"/>
        <v>-0.51445606744895811</v>
      </c>
      <c r="AH56" s="4"/>
      <c r="AI56" s="4">
        <f t="shared" si="106"/>
        <v>504</v>
      </c>
      <c r="AJ56" s="69">
        <f t="shared" si="22"/>
        <v>-0.56476683937823835</v>
      </c>
      <c r="AK56" s="63" t="e">
        <f t="shared" si="74"/>
        <v>#DIV/0!</v>
      </c>
      <c r="AL56" s="69" t="e">
        <f t="shared" si="23"/>
        <v>#DIV/0!</v>
      </c>
      <c r="AM56" s="63"/>
      <c r="AN56" s="62" t="e">
        <f t="shared" si="75"/>
        <v>#DIV/0!</v>
      </c>
      <c r="AO56" s="4"/>
      <c r="AP56" s="4">
        <f t="shared" si="107"/>
        <v>463</v>
      </c>
      <c r="AQ56" s="69">
        <f t="shared" si="24"/>
        <v>-0.46412037037037035</v>
      </c>
      <c r="AR56" s="63"/>
      <c r="AS56" s="4">
        <f t="shared" si="108"/>
        <v>21160656</v>
      </c>
      <c r="AT56" s="69">
        <f t="shared" si="25"/>
        <v>-0.48243847861588185</v>
      </c>
      <c r="AU56" s="4"/>
      <c r="AV56" s="4">
        <f t="shared" si="109"/>
        <v>498</v>
      </c>
      <c r="AW56" s="69">
        <f t="shared" si="26"/>
        <v>-0.49131767109295199</v>
      </c>
      <c r="AX56" s="63" t="e">
        <f t="shared" si="76"/>
        <v>#DIV/0!</v>
      </c>
      <c r="AY56" s="69" t="e">
        <f t="shared" si="27"/>
        <v>#DIV/0!</v>
      </c>
      <c r="AZ56" s="63"/>
      <c r="BA56" s="62" t="e">
        <f t="shared" si="77"/>
        <v>#DIV/0!</v>
      </c>
      <c r="BB56" s="4"/>
      <c r="BC56" s="4">
        <f t="shared" si="110"/>
        <v>109</v>
      </c>
      <c r="BD56" s="69">
        <f t="shared" si="28"/>
        <v>3.3600000000000003</v>
      </c>
      <c r="BE56" s="63"/>
      <c r="BF56" s="4">
        <f t="shared" si="111"/>
        <v>8533874</v>
      </c>
      <c r="BG56" s="69">
        <f t="shared" si="29"/>
        <v>4.5572027855450683</v>
      </c>
      <c r="BH56" s="4"/>
      <c r="BI56" s="4">
        <f t="shared" si="112"/>
        <v>111</v>
      </c>
      <c r="BJ56" s="69">
        <f t="shared" si="30"/>
        <v>3.4400000000000004</v>
      </c>
      <c r="BK56" s="63" t="e">
        <f t="shared" si="78"/>
        <v>#DIV/0!</v>
      </c>
      <c r="BL56" s="69" t="e">
        <f t="shared" si="31"/>
        <v>#DIV/0!</v>
      </c>
      <c r="BM56" s="63"/>
      <c r="BN56" s="61" t="e">
        <f t="shared" si="79"/>
        <v>#DIV/0!</v>
      </c>
      <c r="BO56" s="4"/>
      <c r="BP56" s="4">
        <f t="shared" si="113"/>
        <v>420</v>
      </c>
      <c r="BQ56" s="69">
        <f t="shared" si="32"/>
        <v>-0.46015424164524421</v>
      </c>
      <c r="BR56" s="63"/>
      <c r="BS56" s="4">
        <f t="shared" si="114"/>
        <v>17701214</v>
      </c>
      <c r="BT56" s="69">
        <f t="shared" si="33"/>
        <v>-0.42907917690087627</v>
      </c>
      <c r="BU56" s="4"/>
      <c r="BV56" s="4">
        <f t="shared" si="115"/>
        <v>440</v>
      </c>
      <c r="BW56" s="69">
        <f t="shared" si="34"/>
        <v>-0.48717948717948723</v>
      </c>
      <c r="BX56" s="63" t="e">
        <f t="shared" si="80"/>
        <v>#DIV/0!</v>
      </c>
      <c r="BY56" s="69" t="e">
        <f t="shared" si="35"/>
        <v>#DIV/0!</v>
      </c>
      <c r="BZ56" s="63"/>
      <c r="CA56" s="62" t="e">
        <f t="shared" si="81"/>
        <v>#DIV/0!</v>
      </c>
      <c r="CB56" s="4"/>
      <c r="CC56" s="4">
        <f t="shared" si="116"/>
        <v>265</v>
      </c>
      <c r="CD56" s="69">
        <f t="shared" si="36"/>
        <v>-0.51818181818181819</v>
      </c>
      <c r="CE56" s="63"/>
      <c r="CF56" s="4">
        <f t="shared" si="117"/>
        <v>20988619</v>
      </c>
      <c r="CG56" s="69">
        <f t="shared" si="37"/>
        <v>-0.54288194329119865</v>
      </c>
      <c r="CH56" s="4"/>
      <c r="CI56" s="4">
        <f t="shared" si="118"/>
        <v>270</v>
      </c>
      <c r="CJ56" s="69">
        <f t="shared" si="38"/>
        <v>-0.52127659574468077</v>
      </c>
      <c r="CK56" s="63" t="e">
        <f t="shared" si="82"/>
        <v>#DIV/0!</v>
      </c>
      <c r="CL56" s="69" t="e">
        <f t="shared" si="39"/>
        <v>#DIV/0!</v>
      </c>
      <c r="CM56" s="63"/>
      <c r="CN56" s="62" t="e">
        <f t="shared" si="83"/>
        <v>#DIV/0!</v>
      </c>
      <c r="CO56" s="4"/>
      <c r="CP56" s="4">
        <f t="shared" si="119"/>
        <v>298</v>
      </c>
      <c r="CQ56" s="69">
        <f t="shared" si="40"/>
        <v>-0.57122302158273386</v>
      </c>
      <c r="CR56" s="63"/>
      <c r="CS56" s="4">
        <f t="shared" si="120"/>
        <v>12800556</v>
      </c>
      <c r="CT56" s="69">
        <f t="shared" si="41"/>
        <v>-0.57765605928844277</v>
      </c>
      <c r="CU56" s="4"/>
      <c r="CV56" s="4">
        <f t="shared" si="121"/>
        <v>317</v>
      </c>
      <c r="CW56" s="69">
        <f t="shared" si="42"/>
        <v>-0.58884565499351493</v>
      </c>
      <c r="CX56" s="63" t="e">
        <f t="shared" si="84"/>
        <v>#DIV/0!</v>
      </c>
      <c r="CY56" s="69" t="e">
        <f t="shared" si="43"/>
        <v>#DIV/0!</v>
      </c>
      <c r="CZ56" s="63"/>
      <c r="DA56" s="62" t="e">
        <f t="shared" si="85"/>
        <v>#DIV/0!</v>
      </c>
      <c r="DB56" s="4"/>
      <c r="DC56" s="4">
        <f t="shared" si="122"/>
        <v>332</v>
      </c>
      <c r="DD56" s="69">
        <f t="shared" si="44"/>
        <v>-0.41342756183745588</v>
      </c>
      <c r="DE56" s="63"/>
      <c r="DF56" s="4">
        <f t="shared" si="123"/>
        <v>14673723</v>
      </c>
      <c r="DG56" s="69">
        <f t="shared" si="45"/>
        <v>-0.4009574166333677</v>
      </c>
      <c r="DH56" s="4"/>
      <c r="DI56" s="4">
        <f t="shared" si="124"/>
        <v>353</v>
      </c>
      <c r="DJ56" s="69">
        <f t="shared" si="46"/>
        <v>-0.45608628659476114</v>
      </c>
      <c r="DK56" s="63" t="e">
        <f t="shared" si="47"/>
        <v>#DIV/0!</v>
      </c>
      <c r="DL56" s="69" t="e">
        <f t="shared" si="48"/>
        <v>#DIV/0!</v>
      </c>
      <c r="DM56" s="63"/>
      <c r="DN56" s="62" t="e">
        <f t="shared" si="86"/>
        <v>#DIV/0!</v>
      </c>
      <c r="DO56" s="4"/>
      <c r="DP56" s="4">
        <f t="shared" si="125"/>
        <v>90</v>
      </c>
      <c r="DQ56" s="69">
        <f t="shared" si="49"/>
        <v>-0.81927710843373491</v>
      </c>
      <c r="DR56" s="63"/>
      <c r="DS56" s="4">
        <f t="shared" si="126"/>
        <v>2588970</v>
      </c>
      <c r="DT56" s="69">
        <f t="shared" si="50"/>
        <v>-0.85632678094841075</v>
      </c>
      <c r="DU56" s="4"/>
      <c r="DV56" s="4">
        <f t="shared" si="127"/>
        <v>108</v>
      </c>
      <c r="DW56" s="69">
        <f t="shared" si="51"/>
        <v>-0.83307573415765068</v>
      </c>
      <c r="DX56" s="63" t="e">
        <f t="shared" si="87"/>
        <v>#DIV/0!</v>
      </c>
      <c r="DY56" s="69" t="e">
        <f t="shared" si="52"/>
        <v>#DIV/0!</v>
      </c>
      <c r="DZ56" s="63"/>
      <c r="EA56" s="62" t="e">
        <f t="shared" si="88"/>
        <v>#DIV/0!</v>
      </c>
      <c r="EB56" s="4">
        <v>0</v>
      </c>
      <c r="EC56" s="4">
        <f t="shared" si="128"/>
        <v>0</v>
      </c>
      <c r="ED56" s="69">
        <f t="shared" si="53"/>
        <v>-1</v>
      </c>
      <c r="EE56" s="63">
        <v>0</v>
      </c>
      <c r="EF56" s="4">
        <f t="shared" si="137"/>
        <v>0</v>
      </c>
      <c r="EG56" s="69">
        <f t="shared" si="54"/>
        <v>-1</v>
      </c>
      <c r="EH56" s="4">
        <v>0</v>
      </c>
      <c r="EI56" s="4">
        <f t="shared" si="129"/>
        <v>0</v>
      </c>
      <c r="EJ56" s="69">
        <f t="shared" si="55"/>
        <v>-1</v>
      </c>
      <c r="EK56" s="63" t="e">
        <f t="shared" si="89"/>
        <v>#DIV/0!</v>
      </c>
      <c r="EL56" s="69" t="e">
        <f t="shared" si="56"/>
        <v>#DIV/0!</v>
      </c>
      <c r="EM56" s="63">
        <v>0</v>
      </c>
      <c r="EN56" s="62" t="e">
        <f t="shared" si="90"/>
        <v>#DIV/0!</v>
      </c>
      <c r="EO56" s="4"/>
      <c r="EP56" s="4">
        <f t="shared" si="130"/>
        <v>65</v>
      </c>
      <c r="EQ56" s="69" t="e">
        <f t="shared" si="57"/>
        <v>#DIV/0!</v>
      </c>
      <c r="ER56" s="63"/>
      <c r="ES56" s="4">
        <f t="shared" si="138"/>
        <v>8657350</v>
      </c>
      <c r="ET56" s="69" t="e">
        <f t="shared" si="58"/>
        <v>#DIV/0!</v>
      </c>
      <c r="EU56" s="4"/>
      <c r="EV56" s="4">
        <f t="shared" si="131"/>
        <v>65</v>
      </c>
      <c r="EW56" s="69" t="e">
        <f t="shared" si="59"/>
        <v>#DIV/0!</v>
      </c>
      <c r="EX56" s="63" t="e">
        <f t="shared" si="91"/>
        <v>#DIV/0!</v>
      </c>
      <c r="EY56" s="69" t="e">
        <f t="shared" si="60"/>
        <v>#DIV/0!</v>
      </c>
      <c r="EZ56" s="63"/>
      <c r="FA56" s="62" t="e">
        <f t="shared" si="92"/>
        <v>#DIV/0!</v>
      </c>
      <c r="FB56" s="4"/>
      <c r="FC56" s="4">
        <f t="shared" si="132"/>
        <v>37</v>
      </c>
      <c r="FD56" s="69" t="e">
        <f t="shared" si="61"/>
        <v>#DIV/0!</v>
      </c>
      <c r="FE56" s="63"/>
      <c r="FF56" s="4">
        <f t="shared" si="139"/>
        <v>1683990</v>
      </c>
      <c r="FG56" s="69" t="e">
        <f t="shared" si="62"/>
        <v>#DIV/0!</v>
      </c>
      <c r="FH56" s="4"/>
      <c r="FI56" s="4">
        <f t="shared" si="133"/>
        <v>41</v>
      </c>
      <c r="FJ56" s="69" t="e">
        <f t="shared" si="63"/>
        <v>#DIV/0!</v>
      </c>
      <c r="FK56" s="63" t="e">
        <f t="shared" si="93"/>
        <v>#DIV/0!</v>
      </c>
      <c r="FL56" s="69" t="e">
        <f t="shared" si="64"/>
        <v>#DIV/0!</v>
      </c>
      <c r="FM56" s="63"/>
      <c r="FN56" s="62" t="e">
        <f t="shared" si="94"/>
        <v>#DIV/0!</v>
      </c>
      <c r="FQ56" s="9">
        <v>45851</v>
      </c>
      <c r="FR56" s="4">
        <f t="shared" si="95"/>
        <v>0</v>
      </c>
      <c r="FS56" s="4">
        <f t="shared" si="134"/>
        <v>4539</v>
      </c>
      <c r="FT56" s="69">
        <f t="shared" si="65"/>
        <v>-0.5144415917843389</v>
      </c>
      <c r="FU56" s="4">
        <f t="shared" si="96"/>
        <v>0</v>
      </c>
      <c r="FV56" s="4">
        <f t="shared" si="135"/>
        <v>223101544</v>
      </c>
      <c r="FW56" s="69">
        <f t="shared" si="66"/>
        <v>-0.45503872447016991</v>
      </c>
      <c r="FX56" s="4">
        <f t="shared" si="97"/>
        <v>0</v>
      </c>
      <c r="FY56" s="4">
        <f t="shared" si="136"/>
        <v>4776</v>
      </c>
      <c r="FZ56" s="69">
        <f t="shared" si="67"/>
        <v>-0.53850613585853702</v>
      </c>
      <c r="GA56" s="4" t="e">
        <f t="shared" si="98"/>
        <v>#DIV/0!</v>
      </c>
      <c r="GB56" s="69" t="e">
        <f t="shared" si="68"/>
        <v>#DIV/0!</v>
      </c>
    </row>
    <row r="57" spans="1:184" x14ac:dyDescent="0.3">
      <c r="A57" s="9">
        <v>45852</v>
      </c>
      <c r="B57" s="71"/>
      <c r="C57" s="4">
        <f t="shared" si="99"/>
        <v>1549</v>
      </c>
      <c r="D57" s="14">
        <f t="shared" si="12"/>
        <v>-0.57386519944979364</v>
      </c>
      <c r="E57" s="4"/>
      <c r="F57" s="4">
        <f t="shared" si="100"/>
        <v>74013950</v>
      </c>
      <c r="G57" s="41">
        <f t="shared" si="13"/>
        <v>-0.49541204658023386</v>
      </c>
      <c r="H57" s="4"/>
      <c r="I57" s="4">
        <f t="shared" si="101"/>
        <v>1622</v>
      </c>
      <c r="J57" s="41">
        <f t="shared" si="14"/>
        <v>-0.58228174092196761</v>
      </c>
      <c r="K57" s="4" t="e">
        <f t="shared" si="69"/>
        <v>#DIV/0!</v>
      </c>
      <c r="L57" s="14" t="e">
        <f t="shared" si="15"/>
        <v>#DIV/0!</v>
      </c>
      <c r="M57" s="4"/>
      <c r="N57" s="32" t="e">
        <f t="shared" si="70"/>
        <v>#DIV/0!</v>
      </c>
      <c r="O57" s="4"/>
      <c r="P57" s="4">
        <f t="shared" si="71"/>
        <v>436</v>
      </c>
      <c r="Q57" s="14">
        <f t="shared" si="16"/>
        <v>-0.50678733031674206</v>
      </c>
      <c r="R57" s="58"/>
      <c r="S57" s="4">
        <f t="shared" si="102"/>
        <v>22761892</v>
      </c>
      <c r="T57" s="14">
        <f t="shared" si="17"/>
        <v>-0.44506428515337082</v>
      </c>
      <c r="U57" s="4"/>
      <c r="V57" s="4">
        <f t="shared" si="103"/>
        <v>447</v>
      </c>
      <c r="W57" s="14">
        <f t="shared" si="18"/>
        <v>-0.53917525773195885</v>
      </c>
      <c r="X57" s="58" t="e">
        <f t="shared" si="72"/>
        <v>#DIV/0!</v>
      </c>
      <c r="Y57" s="14" t="e">
        <f t="shared" si="19"/>
        <v>#DIV/0!</v>
      </c>
      <c r="Z57" s="58"/>
      <c r="AA57" s="33" t="e">
        <f t="shared" si="73"/>
        <v>#DIV/0!</v>
      </c>
      <c r="AB57" s="4"/>
      <c r="AC57" s="4">
        <f t="shared" si="104"/>
        <v>475</v>
      </c>
      <c r="AD57" s="14">
        <f t="shared" si="20"/>
        <v>-0.56018518518518512</v>
      </c>
      <c r="AE57" s="58"/>
      <c r="AF57" s="58">
        <f t="shared" si="105"/>
        <v>17536750</v>
      </c>
      <c r="AG57" s="14">
        <f t="shared" si="21"/>
        <v>-0.53597364222859345</v>
      </c>
      <c r="AH57" s="4"/>
      <c r="AI57" s="4">
        <f t="shared" si="106"/>
        <v>504</v>
      </c>
      <c r="AJ57" s="14">
        <f t="shared" si="22"/>
        <v>-0.58586688578471646</v>
      </c>
      <c r="AK57" s="58" t="e">
        <f t="shared" si="74"/>
        <v>#DIV/0!</v>
      </c>
      <c r="AL57" s="14" t="e">
        <f t="shared" si="23"/>
        <v>#DIV/0!</v>
      </c>
      <c r="AM57" s="58"/>
      <c r="AN57" s="33" t="e">
        <f t="shared" si="75"/>
        <v>#DIV/0!</v>
      </c>
      <c r="AO57" s="4"/>
      <c r="AP57" s="4">
        <f t="shared" si="107"/>
        <v>463</v>
      </c>
      <c r="AQ57" s="14">
        <f t="shared" si="24"/>
        <v>-0.48035914702581373</v>
      </c>
      <c r="AR57" s="58"/>
      <c r="AS57" s="4">
        <f t="shared" si="108"/>
        <v>21160656</v>
      </c>
      <c r="AT57" s="14">
        <f t="shared" si="25"/>
        <v>-0.49604417659826983</v>
      </c>
      <c r="AU57" s="4"/>
      <c r="AV57" s="4">
        <f t="shared" si="109"/>
        <v>498</v>
      </c>
      <c r="AW57" s="14">
        <f t="shared" si="26"/>
        <v>-0.50741839762611274</v>
      </c>
      <c r="AX57" s="58" t="e">
        <f t="shared" si="76"/>
        <v>#DIV/0!</v>
      </c>
      <c r="AY57" s="14" t="e">
        <f t="shared" si="27"/>
        <v>#DIV/0!</v>
      </c>
      <c r="AZ57" s="58"/>
      <c r="BA57" s="33" t="e">
        <f t="shared" si="77"/>
        <v>#DIV/0!</v>
      </c>
      <c r="BB57" s="4"/>
      <c r="BC57" s="4">
        <f t="shared" si="110"/>
        <v>109</v>
      </c>
      <c r="BD57" s="14">
        <f t="shared" si="28"/>
        <v>2.8928571428571428</v>
      </c>
      <c r="BE57" s="58"/>
      <c r="BF57" s="4">
        <f t="shared" si="111"/>
        <v>8533874</v>
      </c>
      <c r="BG57" s="14">
        <f t="shared" si="29"/>
        <v>4.1420836411358302</v>
      </c>
      <c r="BH57" s="4"/>
      <c r="BI57" s="4">
        <f t="shared" si="112"/>
        <v>111</v>
      </c>
      <c r="BJ57" s="14">
        <f t="shared" si="30"/>
        <v>2.9642857142857144</v>
      </c>
      <c r="BK57" s="58" t="e">
        <f t="shared" si="78"/>
        <v>#DIV/0!</v>
      </c>
      <c r="BL57" s="14" t="e">
        <f t="shared" si="31"/>
        <v>#DIV/0!</v>
      </c>
      <c r="BM57" s="58"/>
      <c r="BN57" s="32" t="e">
        <f t="shared" si="79"/>
        <v>#DIV/0!</v>
      </c>
      <c r="BO57" s="4"/>
      <c r="BP57" s="4">
        <f t="shared" si="113"/>
        <v>420</v>
      </c>
      <c r="BQ57" s="14">
        <f t="shared" si="32"/>
        <v>-0.48084054388133501</v>
      </c>
      <c r="BR57" s="58"/>
      <c r="BS57" s="4">
        <f t="shared" si="114"/>
        <v>17701214</v>
      </c>
      <c r="BT57" s="14">
        <f t="shared" si="33"/>
        <v>-0.44487579132311306</v>
      </c>
      <c r="BU57" s="4"/>
      <c r="BV57" s="4">
        <f t="shared" si="115"/>
        <v>440</v>
      </c>
      <c r="BW57" s="14">
        <f t="shared" si="34"/>
        <v>-0.50617283950617287</v>
      </c>
      <c r="BX57" s="58" t="e">
        <f t="shared" si="80"/>
        <v>#DIV/0!</v>
      </c>
      <c r="BY57" s="14" t="e">
        <f t="shared" si="35"/>
        <v>#DIV/0!</v>
      </c>
      <c r="BZ57" s="58"/>
      <c r="CA57" s="33" t="e">
        <f t="shared" si="81"/>
        <v>#DIV/0!</v>
      </c>
      <c r="CB57" s="4"/>
      <c r="CC57" s="4">
        <f t="shared" si="116"/>
        <v>265</v>
      </c>
      <c r="CD57" s="14">
        <f t="shared" si="36"/>
        <v>-0.53345070422535212</v>
      </c>
      <c r="CE57" s="58"/>
      <c r="CF57" s="4">
        <f t="shared" si="117"/>
        <v>20988619</v>
      </c>
      <c r="CG57" s="14">
        <f t="shared" si="37"/>
        <v>-0.55212208977835031</v>
      </c>
      <c r="CH57" s="4"/>
      <c r="CI57" s="4">
        <f t="shared" si="118"/>
        <v>270</v>
      </c>
      <c r="CJ57" s="14">
        <f t="shared" si="38"/>
        <v>-0.53687821612349906</v>
      </c>
      <c r="CK57" s="58" t="e">
        <f t="shared" si="82"/>
        <v>#DIV/0!</v>
      </c>
      <c r="CL57" s="14" t="e">
        <f t="shared" si="39"/>
        <v>#DIV/0!</v>
      </c>
      <c r="CM57" s="58"/>
      <c r="CN57" s="33" t="e">
        <f t="shared" si="83"/>
        <v>#DIV/0!</v>
      </c>
      <c r="CO57" s="4"/>
      <c r="CP57" s="4">
        <f t="shared" si="119"/>
        <v>298</v>
      </c>
      <c r="CQ57" s="14">
        <f t="shared" si="40"/>
        <v>-0.5872576177285318</v>
      </c>
      <c r="CR57" s="58"/>
      <c r="CS57" s="4">
        <f t="shared" si="120"/>
        <v>12800556</v>
      </c>
      <c r="CT57" s="14">
        <f t="shared" si="41"/>
        <v>-0.59121574852123127</v>
      </c>
      <c r="CU57" s="4"/>
      <c r="CV57" s="4">
        <f t="shared" si="121"/>
        <v>317</v>
      </c>
      <c r="CW57" s="14">
        <f t="shared" si="42"/>
        <v>-0.60523038605230384</v>
      </c>
      <c r="CX57" s="58" t="e">
        <f t="shared" si="84"/>
        <v>#DIV/0!</v>
      </c>
      <c r="CY57" s="14" t="e">
        <f t="shared" si="43"/>
        <v>#DIV/0!</v>
      </c>
      <c r="CZ57" s="58"/>
      <c r="DA57" s="33" t="e">
        <f t="shared" si="85"/>
        <v>#DIV/0!</v>
      </c>
      <c r="DB57" s="4"/>
      <c r="DC57" s="4">
        <f t="shared" si="122"/>
        <v>332</v>
      </c>
      <c r="DD57" s="14">
        <f t="shared" si="44"/>
        <v>-0.43824027072758043</v>
      </c>
      <c r="DE57" s="58"/>
      <c r="DF57" s="4">
        <f t="shared" si="123"/>
        <v>14673723</v>
      </c>
      <c r="DG57" s="14">
        <f t="shared" si="45"/>
        <v>-0.41904546187707836</v>
      </c>
      <c r="DH57" s="4"/>
      <c r="DI57" s="4">
        <f t="shared" si="124"/>
        <v>353</v>
      </c>
      <c r="DJ57" s="14">
        <f t="shared" si="46"/>
        <v>-0.48691860465116277</v>
      </c>
      <c r="DK57" s="58" t="e">
        <f t="shared" si="47"/>
        <v>#DIV/0!</v>
      </c>
      <c r="DL57" s="14" t="e">
        <f t="shared" si="48"/>
        <v>#DIV/0!</v>
      </c>
      <c r="DM57" s="58"/>
      <c r="DN57" s="33" t="e">
        <f t="shared" si="86"/>
        <v>#DIV/0!</v>
      </c>
      <c r="DO57" s="4"/>
      <c r="DP57" s="4">
        <f t="shared" si="125"/>
        <v>90</v>
      </c>
      <c r="DQ57" s="14">
        <f t="shared" si="49"/>
        <v>-0.82591876208897486</v>
      </c>
      <c r="DR57" s="58"/>
      <c r="DS57" s="4">
        <f t="shared" si="126"/>
        <v>2588970</v>
      </c>
      <c r="DT57" s="14">
        <f t="shared" si="50"/>
        <v>-0.8612053678816064</v>
      </c>
      <c r="DU57" s="4"/>
      <c r="DV57" s="4">
        <f t="shared" si="127"/>
        <v>108</v>
      </c>
      <c r="DW57" s="14">
        <f t="shared" si="51"/>
        <v>-0.83783783783783783</v>
      </c>
      <c r="DX57" s="58" t="e">
        <f t="shared" si="87"/>
        <v>#DIV/0!</v>
      </c>
      <c r="DY57" s="14" t="e">
        <f t="shared" si="52"/>
        <v>#DIV/0!</v>
      </c>
      <c r="DZ57" s="58"/>
      <c r="EA57" s="33" t="e">
        <f t="shared" si="88"/>
        <v>#DIV/0!</v>
      </c>
      <c r="EB57" s="4">
        <v>0</v>
      </c>
      <c r="EC57" s="4">
        <f t="shared" si="128"/>
        <v>0</v>
      </c>
      <c r="ED57" s="14">
        <f t="shared" si="53"/>
        <v>-1</v>
      </c>
      <c r="EE57" s="58">
        <v>0</v>
      </c>
      <c r="EF57" s="4">
        <f t="shared" si="137"/>
        <v>0</v>
      </c>
      <c r="EG57" s="14">
        <f t="shared" si="54"/>
        <v>-1</v>
      </c>
      <c r="EH57" s="4">
        <v>0</v>
      </c>
      <c r="EI57" s="4">
        <f t="shared" si="129"/>
        <v>0</v>
      </c>
      <c r="EJ57" s="14">
        <f t="shared" si="55"/>
        <v>-1</v>
      </c>
      <c r="EK57" s="58" t="e">
        <f t="shared" si="89"/>
        <v>#DIV/0!</v>
      </c>
      <c r="EL57" s="14" t="e">
        <f t="shared" si="56"/>
        <v>#DIV/0!</v>
      </c>
      <c r="EM57" s="58">
        <v>0</v>
      </c>
      <c r="EN57" s="33" t="e">
        <f t="shared" si="90"/>
        <v>#DIV/0!</v>
      </c>
      <c r="EO57" s="4"/>
      <c r="EP57" s="4">
        <f t="shared" si="130"/>
        <v>65</v>
      </c>
      <c r="EQ57" s="14" t="e">
        <f t="shared" si="57"/>
        <v>#DIV/0!</v>
      </c>
      <c r="ER57" s="58"/>
      <c r="ES57" s="4">
        <f t="shared" si="138"/>
        <v>8657350</v>
      </c>
      <c r="ET57" s="14" t="e">
        <f t="shared" si="58"/>
        <v>#DIV/0!</v>
      </c>
      <c r="EU57" s="4"/>
      <c r="EV57" s="4">
        <f t="shared" si="131"/>
        <v>65</v>
      </c>
      <c r="EW57" s="14" t="e">
        <f t="shared" si="59"/>
        <v>#DIV/0!</v>
      </c>
      <c r="EX57" s="58" t="e">
        <f t="shared" si="91"/>
        <v>#DIV/0!</v>
      </c>
      <c r="EY57" s="14" t="e">
        <f t="shared" si="60"/>
        <v>#DIV/0!</v>
      </c>
      <c r="EZ57" s="58"/>
      <c r="FA57" s="33" t="e">
        <f t="shared" si="92"/>
        <v>#DIV/0!</v>
      </c>
      <c r="FB57" s="4"/>
      <c r="FC57" s="4">
        <f t="shared" si="132"/>
        <v>37</v>
      </c>
      <c r="FD57" s="14" t="e">
        <f t="shared" si="61"/>
        <v>#DIV/0!</v>
      </c>
      <c r="FE57" s="58"/>
      <c r="FF57" s="4">
        <f t="shared" si="139"/>
        <v>1683990</v>
      </c>
      <c r="FG57" s="14" t="e">
        <f t="shared" si="62"/>
        <v>#DIV/0!</v>
      </c>
      <c r="FH57" s="4"/>
      <c r="FI57" s="4">
        <f t="shared" si="133"/>
        <v>41</v>
      </c>
      <c r="FJ57" s="14" t="e">
        <f t="shared" si="63"/>
        <v>#DIV/0!</v>
      </c>
      <c r="FK57" s="58" t="e">
        <f t="shared" si="93"/>
        <v>#DIV/0!</v>
      </c>
      <c r="FL57" s="14" t="e">
        <f t="shared" si="64"/>
        <v>#DIV/0!</v>
      </c>
      <c r="FM57" s="58"/>
      <c r="FN57" s="33" t="e">
        <f t="shared" si="94"/>
        <v>#DIV/0!</v>
      </c>
      <c r="FQ57" s="9">
        <v>45852</v>
      </c>
      <c r="FR57" s="4">
        <f t="shared" si="95"/>
        <v>0</v>
      </c>
      <c r="FS57" s="4">
        <f t="shared" si="134"/>
        <v>4539</v>
      </c>
      <c r="FT57" s="14">
        <f t="shared" si="65"/>
        <v>-0.5339835728952772</v>
      </c>
      <c r="FU57" s="4">
        <f t="shared" si="96"/>
        <v>0</v>
      </c>
      <c r="FV57" s="4">
        <f t="shared" si="135"/>
        <v>223101544</v>
      </c>
      <c r="FW57" s="14">
        <f t="shared" si="66"/>
        <v>-0.47328504414447525</v>
      </c>
      <c r="FX57" s="4">
        <f t="shared" si="97"/>
        <v>0</v>
      </c>
      <c r="FY57" s="4">
        <f t="shared" si="136"/>
        <v>4776</v>
      </c>
      <c r="FZ57" s="14">
        <f t="shared" si="67"/>
        <v>-0.55699842315184123</v>
      </c>
      <c r="GA57" s="4" t="e">
        <f t="shared" si="98"/>
        <v>#DIV/0!</v>
      </c>
      <c r="GB57" s="14" t="e">
        <f t="shared" si="68"/>
        <v>#DIV/0!</v>
      </c>
    </row>
    <row r="58" spans="1:184" x14ac:dyDescent="0.3">
      <c r="A58" s="9">
        <v>45853</v>
      </c>
      <c r="B58" s="71"/>
      <c r="C58" s="4">
        <f t="shared" si="99"/>
        <v>1549</v>
      </c>
      <c r="D58" s="14">
        <f t="shared" si="12"/>
        <v>-0.60535031847133758</v>
      </c>
      <c r="E58" s="4"/>
      <c r="F58" s="4">
        <f t="shared" si="100"/>
        <v>74013950</v>
      </c>
      <c r="G58" s="41">
        <f t="shared" si="13"/>
        <v>-0.5331626582326825</v>
      </c>
      <c r="H58" s="4"/>
      <c r="I58" s="4">
        <f t="shared" si="101"/>
        <v>1622</v>
      </c>
      <c r="J58" s="41">
        <f t="shared" si="14"/>
        <v>-0.61399333650642551</v>
      </c>
      <c r="K58" s="4" t="e">
        <f t="shared" si="69"/>
        <v>#DIV/0!</v>
      </c>
      <c r="L58" s="14" t="e">
        <f t="shared" si="15"/>
        <v>#DIV/0!</v>
      </c>
      <c r="M58" s="4"/>
      <c r="N58" s="32" t="e">
        <f t="shared" si="70"/>
        <v>#DIV/0!</v>
      </c>
      <c r="O58" s="4"/>
      <c r="P58" s="4">
        <f t="shared" si="71"/>
        <v>436</v>
      </c>
      <c r="Q58" s="14">
        <f t="shared" si="16"/>
        <v>-0.54912099276111692</v>
      </c>
      <c r="R58" s="4"/>
      <c r="S58" s="4">
        <f t="shared" si="102"/>
        <v>22761892</v>
      </c>
      <c r="T58" s="14">
        <f t="shared" si="17"/>
        <v>-0.49811422614566081</v>
      </c>
      <c r="U58" s="4"/>
      <c r="V58" s="4">
        <f t="shared" si="103"/>
        <v>447</v>
      </c>
      <c r="W58" s="14">
        <f t="shared" si="18"/>
        <v>-0.57710501419110694</v>
      </c>
      <c r="X58" s="58" t="e">
        <f t="shared" si="72"/>
        <v>#DIV/0!</v>
      </c>
      <c r="Y58" s="14" t="e">
        <f t="shared" si="19"/>
        <v>#DIV/0!</v>
      </c>
      <c r="Z58" s="4"/>
      <c r="AA58" s="33" t="e">
        <f t="shared" si="73"/>
        <v>#DIV/0!</v>
      </c>
      <c r="AB58" s="4"/>
      <c r="AC58" s="4">
        <f t="shared" si="104"/>
        <v>475</v>
      </c>
      <c r="AD58" s="14">
        <f t="shared" si="20"/>
        <v>-0.59086993970714907</v>
      </c>
      <c r="AE58" s="4"/>
      <c r="AF58" s="58">
        <f t="shared" si="105"/>
        <v>17536750</v>
      </c>
      <c r="AG58" s="14">
        <f t="shared" si="21"/>
        <v>-0.57148807085391939</v>
      </c>
      <c r="AH58" s="4"/>
      <c r="AI58" s="4">
        <f t="shared" si="106"/>
        <v>504</v>
      </c>
      <c r="AJ58" s="14">
        <f t="shared" si="22"/>
        <v>-0.61673003802281368</v>
      </c>
      <c r="AK58" s="58" t="e">
        <f t="shared" si="74"/>
        <v>#DIV/0!</v>
      </c>
      <c r="AL58" s="14" t="e">
        <f t="shared" si="23"/>
        <v>#DIV/0!</v>
      </c>
      <c r="AM58" s="4"/>
      <c r="AN58" s="33" t="e">
        <f t="shared" si="75"/>
        <v>#DIV/0!</v>
      </c>
      <c r="AO58" s="4"/>
      <c r="AP58" s="4">
        <f t="shared" si="107"/>
        <v>463</v>
      </c>
      <c r="AQ58" s="14">
        <f t="shared" si="24"/>
        <v>-0.51569037656903771</v>
      </c>
      <c r="AR58" s="4"/>
      <c r="AS58" s="4">
        <f t="shared" si="108"/>
        <v>21160656</v>
      </c>
      <c r="AT58" s="14">
        <f t="shared" si="25"/>
        <v>-0.53430364630921434</v>
      </c>
      <c r="AU58" s="4"/>
      <c r="AV58" s="4">
        <f t="shared" si="109"/>
        <v>498</v>
      </c>
      <c r="AW58" s="14">
        <f t="shared" si="26"/>
        <v>-0.53846153846153844</v>
      </c>
      <c r="AX58" s="58" t="e">
        <f t="shared" si="76"/>
        <v>#DIV/0!</v>
      </c>
      <c r="AY58" s="14" t="e">
        <f t="shared" si="27"/>
        <v>#DIV/0!</v>
      </c>
      <c r="AZ58" s="4"/>
      <c r="BA58" s="33" t="e">
        <f t="shared" si="77"/>
        <v>#DIV/0!</v>
      </c>
      <c r="BB58" s="4"/>
      <c r="BC58" s="4">
        <f t="shared" si="110"/>
        <v>109</v>
      </c>
      <c r="BD58" s="14">
        <f t="shared" si="28"/>
        <v>2.7586206896551726</v>
      </c>
      <c r="BE58" s="4"/>
      <c r="BF58" s="4">
        <f t="shared" si="111"/>
        <v>8533874</v>
      </c>
      <c r="BG58" s="14">
        <f t="shared" si="29"/>
        <v>3.7394507620776141</v>
      </c>
      <c r="BH58" s="4"/>
      <c r="BI58" s="4">
        <f t="shared" si="112"/>
        <v>111</v>
      </c>
      <c r="BJ58" s="14">
        <f t="shared" si="30"/>
        <v>2.8275862068965516</v>
      </c>
      <c r="BK58" s="58" t="e">
        <f t="shared" si="78"/>
        <v>#DIV/0!</v>
      </c>
      <c r="BL58" s="14" t="e">
        <f t="shared" si="31"/>
        <v>#DIV/0!</v>
      </c>
      <c r="BM58" s="4"/>
      <c r="BN58" s="32" t="e">
        <f t="shared" si="79"/>
        <v>#DIV/0!</v>
      </c>
      <c r="BO58" s="4"/>
      <c r="BP58" s="4">
        <f t="shared" si="113"/>
        <v>420</v>
      </c>
      <c r="BQ58" s="14">
        <f t="shared" si="32"/>
        <v>-0.51445086705202314</v>
      </c>
      <c r="BR58" s="4"/>
      <c r="BS58" s="4">
        <f t="shared" si="114"/>
        <v>17701214</v>
      </c>
      <c r="BT58" s="14">
        <f t="shared" si="33"/>
        <v>-0.48499710338011914</v>
      </c>
      <c r="BU58" s="4"/>
      <c r="BV58" s="4">
        <f t="shared" si="115"/>
        <v>440</v>
      </c>
      <c r="BW58" s="14">
        <f t="shared" si="34"/>
        <v>-0.53974895397489542</v>
      </c>
      <c r="BX58" s="58" t="e">
        <f t="shared" si="80"/>
        <v>#DIV/0!</v>
      </c>
      <c r="BY58" s="14" t="e">
        <f t="shared" si="35"/>
        <v>#DIV/0!</v>
      </c>
      <c r="BZ58" s="4"/>
      <c r="CA58" s="33" t="e">
        <f t="shared" si="81"/>
        <v>#DIV/0!</v>
      </c>
      <c r="CB58" s="4"/>
      <c r="CC58" s="4">
        <f t="shared" si="116"/>
        <v>265</v>
      </c>
      <c r="CD58" s="14">
        <f t="shared" si="36"/>
        <v>-0.57189014539579963</v>
      </c>
      <c r="CE58" s="4"/>
      <c r="CF58" s="4">
        <f t="shared" si="117"/>
        <v>20988619</v>
      </c>
      <c r="CG58" s="14">
        <f t="shared" si="37"/>
        <v>-0.59244762952119934</v>
      </c>
      <c r="CH58" s="4"/>
      <c r="CI58" s="4">
        <f t="shared" si="118"/>
        <v>270</v>
      </c>
      <c r="CJ58" s="14">
        <f t="shared" si="38"/>
        <v>-0.57413249211356465</v>
      </c>
      <c r="CK58" s="58" t="e">
        <f t="shared" si="82"/>
        <v>#DIV/0!</v>
      </c>
      <c r="CL58" s="14" t="e">
        <f t="shared" si="39"/>
        <v>#DIV/0!</v>
      </c>
      <c r="CM58" s="4"/>
      <c r="CN58" s="33" t="e">
        <f t="shared" si="83"/>
        <v>#DIV/0!</v>
      </c>
      <c r="CO58" s="4"/>
      <c r="CP58" s="4">
        <f t="shared" si="119"/>
        <v>298</v>
      </c>
      <c r="CQ58" s="14">
        <f t="shared" si="40"/>
        <v>-0.61794871794871797</v>
      </c>
      <c r="CR58" s="4"/>
      <c r="CS58" s="4">
        <f t="shared" si="120"/>
        <v>12800556</v>
      </c>
      <c r="CT58" s="14">
        <f t="shared" si="41"/>
        <v>-0.62340315900422472</v>
      </c>
      <c r="CU58" s="4"/>
      <c r="CV58" s="4">
        <f t="shared" si="121"/>
        <v>317</v>
      </c>
      <c r="CW58" s="14">
        <f t="shared" si="42"/>
        <v>-0.63394919168591224</v>
      </c>
      <c r="CX58" s="58" t="e">
        <f t="shared" si="84"/>
        <v>#DIV/0!</v>
      </c>
      <c r="CY58" s="14" t="e">
        <f t="shared" si="43"/>
        <v>#DIV/0!</v>
      </c>
      <c r="CZ58" s="4"/>
      <c r="DA58" s="33" t="e">
        <f t="shared" si="85"/>
        <v>#DIV/0!</v>
      </c>
      <c r="DB58" s="4"/>
      <c r="DC58" s="4">
        <f t="shared" si="122"/>
        <v>332</v>
      </c>
      <c r="DD58" s="14">
        <f t="shared" si="44"/>
        <v>-0.46879999999999999</v>
      </c>
      <c r="DE58" s="4"/>
      <c r="DF58" s="4">
        <f t="shared" si="123"/>
        <v>14673723</v>
      </c>
      <c r="DG58" s="14">
        <f t="shared" si="45"/>
        <v>-0.4459455999985501</v>
      </c>
      <c r="DH58" s="4"/>
      <c r="DI58" s="4">
        <f t="shared" si="124"/>
        <v>353</v>
      </c>
      <c r="DJ58" s="14">
        <f t="shared" si="46"/>
        <v>-0.51709986320109436</v>
      </c>
      <c r="DK58" s="58" t="e">
        <f t="shared" si="47"/>
        <v>#DIV/0!</v>
      </c>
      <c r="DL58" s="14" t="e">
        <f t="shared" si="48"/>
        <v>#DIV/0!</v>
      </c>
      <c r="DM58" s="4"/>
      <c r="DN58" s="33" t="e">
        <f t="shared" si="86"/>
        <v>#DIV/0!</v>
      </c>
      <c r="DO58" s="4"/>
      <c r="DP58" s="4">
        <f t="shared" si="125"/>
        <v>90</v>
      </c>
      <c r="DQ58" s="14">
        <f t="shared" si="49"/>
        <v>-0.83957219251336901</v>
      </c>
      <c r="DR58" s="4"/>
      <c r="DS58" s="4">
        <f t="shared" si="126"/>
        <v>2588970</v>
      </c>
      <c r="DT58" s="14">
        <f t="shared" si="50"/>
        <v>-0.86934435947159394</v>
      </c>
      <c r="DU58" s="4"/>
      <c r="DV58" s="4">
        <f t="shared" si="127"/>
        <v>108</v>
      </c>
      <c r="DW58" s="14">
        <f t="shared" si="51"/>
        <v>-0.85306122448979593</v>
      </c>
      <c r="DX58" s="58" t="e">
        <f t="shared" si="87"/>
        <v>#DIV/0!</v>
      </c>
      <c r="DY58" s="14" t="e">
        <f t="shared" si="52"/>
        <v>#DIV/0!</v>
      </c>
      <c r="DZ58" s="4"/>
      <c r="EA58" s="33" t="e">
        <f t="shared" si="88"/>
        <v>#DIV/0!</v>
      </c>
      <c r="EB58" s="4">
        <v>0</v>
      </c>
      <c r="EC58" s="4">
        <f t="shared" si="128"/>
        <v>0</v>
      </c>
      <c r="ED58" s="14">
        <f t="shared" si="53"/>
        <v>-1</v>
      </c>
      <c r="EE58" s="4">
        <v>0</v>
      </c>
      <c r="EF58" s="4">
        <f t="shared" si="137"/>
        <v>0</v>
      </c>
      <c r="EG58" s="14">
        <f t="shared" si="54"/>
        <v>-1</v>
      </c>
      <c r="EH58" s="4">
        <v>0</v>
      </c>
      <c r="EI58" s="4">
        <f t="shared" si="129"/>
        <v>0</v>
      </c>
      <c r="EJ58" s="14">
        <f t="shared" si="55"/>
        <v>-1</v>
      </c>
      <c r="EK58" s="58" t="e">
        <f t="shared" ref="EK58:EK71" si="140">+EE58/EH58</f>
        <v>#DIV/0!</v>
      </c>
      <c r="EL58" s="14" t="e">
        <f t="shared" si="56"/>
        <v>#DIV/0!</v>
      </c>
      <c r="EM58" s="4">
        <v>0</v>
      </c>
      <c r="EN58" s="33" t="e">
        <f t="shared" si="90"/>
        <v>#DIV/0!</v>
      </c>
      <c r="EO58" s="4"/>
      <c r="EP58" s="4">
        <f t="shared" si="130"/>
        <v>65</v>
      </c>
      <c r="EQ58" s="14" t="e">
        <f t="shared" si="57"/>
        <v>#DIV/0!</v>
      </c>
      <c r="ER58" s="4"/>
      <c r="ES58" s="4">
        <f t="shared" si="138"/>
        <v>8657350</v>
      </c>
      <c r="ET58" s="14" t="e">
        <f t="shared" si="58"/>
        <v>#DIV/0!</v>
      </c>
      <c r="EU58" s="4"/>
      <c r="EV58" s="4">
        <f t="shared" si="131"/>
        <v>65</v>
      </c>
      <c r="EW58" s="14" t="e">
        <f t="shared" si="59"/>
        <v>#DIV/0!</v>
      </c>
      <c r="EX58" s="58" t="e">
        <f t="shared" si="91"/>
        <v>#DIV/0!</v>
      </c>
      <c r="EY58" s="14" t="e">
        <f t="shared" si="60"/>
        <v>#DIV/0!</v>
      </c>
      <c r="EZ58" s="4"/>
      <c r="FA58" s="33" t="e">
        <f t="shared" si="92"/>
        <v>#DIV/0!</v>
      </c>
      <c r="FB58" s="4"/>
      <c r="FC58" s="4">
        <f t="shared" si="132"/>
        <v>37</v>
      </c>
      <c r="FD58" s="14" t="e">
        <f t="shared" si="61"/>
        <v>#DIV/0!</v>
      </c>
      <c r="FE58" s="4"/>
      <c r="FF58" s="4">
        <f t="shared" si="139"/>
        <v>1683990</v>
      </c>
      <c r="FG58" s="14" t="e">
        <f t="shared" si="62"/>
        <v>#DIV/0!</v>
      </c>
      <c r="FH58" s="4"/>
      <c r="FI58" s="4">
        <f t="shared" si="133"/>
        <v>41</v>
      </c>
      <c r="FJ58" s="14" t="e">
        <f t="shared" si="63"/>
        <v>#DIV/0!</v>
      </c>
      <c r="FK58" s="58" t="e">
        <f t="shared" si="93"/>
        <v>#DIV/0!</v>
      </c>
      <c r="FL58" s="14" t="e">
        <f t="shared" si="64"/>
        <v>#DIV/0!</v>
      </c>
      <c r="FM58" s="4"/>
      <c r="FN58" s="33" t="e">
        <f t="shared" si="94"/>
        <v>#DIV/0!</v>
      </c>
      <c r="FQ58" s="9">
        <v>45853</v>
      </c>
      <c r="FR58" s="4">
        <f t="shared" si="95"/>
        <v>0</v>
      </c>
      <c r="FS58" s="4">
        <f t="shared" si="134"/>
        <v>4539</v>
      </c>
      <c r="FT58" s="14">
        <f t="shared" si="65"/>
        <v>-0.56804339550818428</v>
      </c>
      <c r="FU58" s="4">
        <f t="shared" si="96"/>
        <v>0</v>
      </c>
      <c r="FV58" s="4">
        <f t="shared" si="135"/>
        <v>223101544</v>
      </c>
      <c r="FW58" s="14">
        <f t="shared" si="66"/>
        <v>-0.51378987417387456</v>
      </c>
      <c r="FX58" s="4">
        <f t="shared" si="97"/>
        <v>0</v>
      </c>
      <c r="FY58" s="4">
        <f t="shared" si="136"/>
        <v>4776</v>
      </c>
      <c r="FZ58" s="14">
        <f t="shared" si="67"/>
        <v>-0.59028909668010643</v>
      </c>
      <c r="GA58" s="4" t="e">
        <f t="shared" si="98"/>
        <v>#DIV/0!</v>
      </c>
      <c r="GB58" s="14" t="e">
        <f t="shared" si="68"/>
        <v>#DIV/0!</v>
      </c>
    </row>
    <row r="59" spans="1:184" x14ac:dyDescent="0.3">
      <c r="A59" s="9">
        <v>45854</v>
      </c>
      <c r="B59" s="71"/>
      <c r="C59" s="4">
        <f t="shared" si="99"/>
        <v>1549</v>
      </c>
      <c r="D59" s="69">
        <f t="shared" si="12"/>
        <v>-0.62338925358619013</v>
      </c>
      <c r="E59" s="4"/>
      <c r="F59" s="4">
        <f t="shared" si="100"/>
        <v>74013950</v>
      </c>
      <c r="G59" s="141">
        <f t="shared" si="13"/>
        <v>-0.55290073348153934</v>
      </c>
      <c r="H59" s="4"/>
      <c r="I59" s="4">
        <f t="shared" si="101"/>
        <v>1622</v>
      </c>
      <c r="J59" s="141">
        <f t="shared" si="14"/>
        <v>-0.63169845594913721</v>
      </c>
      <c r="K59" s="4" t="e">
        <f t="shared" si="69"/>
        <v>#DIV/0!</v>
      </c>
      <c r="L59" s="69" t="e">
        <f t="shared" si="15"/>
        <v>#DIV/0!</v>
      </c>
      <c r="M59" s="4"/>
      <c r="N59" s="61" t="e">
        <f t="shared" si="70"/>
        <v>#DIV/0!</v>
      </c>
      <c r="O59" s="4"/>
      <c r="P59" s="4">
        <f t="shared" si="71"/>
        <v>436</v>
      </c>
      <c r="Q59" s="69">
        <f t="shared" si="16"/>
        <v>-0.56831683168316838</v>
      </c>
      <c r="R59" s="4"/>
      <c r="S59" s="4">
        <f t="shared" si="102"/>
        <v>22761892</v>
      </c>
      <c r="T59" s="69">
        <f t="shared" si="17"/>
        <v>-0.51446118790763284</v>
      </c>
      <c r="U59" s="4"/>
      <c r="V59" s="4">
        <f t="shared" si="103"/>
        <v>447</v>
      </c>
      <c r="W59" s="69">
        <f t="shared" si="18"/>
        <v>-0.59437386569872963</v>
      </c>
      <c r="X59" s="63" t="e">
        <f t="shared" si="72"/>
        <v>#DIV/0!</v>
      </c>
      <c r="Y59" s="69" t="e">
        <f t="shared" si="19"/>
        <v>#DIV/0!</v>
      </c>
      <c r="Z59" s="4"/>
      <c r="AA59" s="62" t="e">
        <f t="shared" si="73"/>
        <v>#DIV/0!</v>
      </c>
      <c r="AB59" s="4"/>
      <c r="AC59" s="4">
        <f t="shared" si="104"/>
        <v>475</v>
      </c>
      <c r="AD59" s="69">
        <f t="shared" si="20"/>
        <v>-0.60873146622734753</v>
      </c>
      <c r="AE59" s="4"/>
      <c r="AF59" s="63">
        <f t="shared" si="105"/>
        <v>17536750</v>
      </c>
      <c r="AG59" s="69">
        <f t="shared" si="21"/>
        <v>-0.58480288225770449</v>
      </c>
      <c r="AH59" s="4"/>
      <c r="AI59" s="4">
        <f t="shared" si="106"/>
        <v>504</v>
      </c>
      <c r="AJ59" s="69">
        <f t="shared" si="22"/>
        <v>-0.63345454545454549</v>
      </c>
      <c r="AK59" s="63" t="e">
        <f t="shared" si="74"/>
        <v>#DIV/0!</v>
      </c>
      <c r="AL59" s="69" t="e">
        <f t="shared" si="23"/>
        <v>#DIV/0!</v>
      </c>
      <c r="AM59" s="4"/>
      <c r="AN59" s="62" t="e">
        <f t="shared" si="75"/>
        <v>#DIV/0!</v>
      </c>
      <c r="AO59" s="4"/>
      <c r="AP59" s="4">
        <f t="shared" si="107"/>
        <v>463</v>
      </c>
      <c r="AQ59" s="69">
        <f t="shared" si="24"/>
        <v>-0.53792415169660679</v>
      </c>
      <c r="AR59" s="4"/>
      <c r="AS59" s="4">
        <f t="shared" si="108"/>
        <v>21160656</v>
      </c>
      <c r="AT59" s="69">
        <f t="shared" si="25"/>
        <v>-0.55524603096186143</v>
      </c>
      <c r="AU59" s="4"/>
      <c r="AV59" s="4">
        <f t="shared" si="109"/>
        <v>498</v>
      </c>
      <c r="AW59" s="69">
        <f t="shared" si="26"/>
        <v>-0.55968169761273212</v>
      </c>
      <c r="AX59" s="63" t="e">
        <f t="shared" si="76"/>
        <v>#DIV/0!</v>
      </c>
      <c r="AY59" s="69" t="e">
        <f t="shared" si="27"/>
        <v>#DIV/0!</v>
      </c>
      <c r="AZ59" s="4"/>
      <c r="BA59" s="62" t="e">
        <f t="shared" si="77"/>
        <v>#DIV/0!</v>
      </c>
      <c r="BB59" s="4"/>
      <c r="BC59" s="4">
        <f t="shared" si="110"/>
        <v>109</v>
      </c>
      <c r="BD59" s="69">
        <f t="shared" si="28"/>
        <v>2.6333333333333333</v>
      </c>
      <c r="BE59" s="4"/>
      <c r="BF59" s="4">
        <f t="shared" si="111"/>
        <v>8533874</v>
      </c>
      <c r="BG59" s="69">
        <f t="shared" si="29"/>
        <v>3.6440475970208874</v>
      </c>
      <c r="BH59" s="4"/>
      <c r="BI59" s="4">
        <f t="shared" si="112"/>
        <v>111</v>
      </c>
      <c r="BJ59" s="69">
        <f t="shared" si="30"/>
        <v>2.7</v>
      </c>
      <c r="BK59" s="63" t="e">
        <f t="shared" si="78"/>
        <v>#DIV/0!</v>
      </c>
      <c r="BL59" s="69" t="e">
        <f t="shared" si="31"/>
        <v>#DIV/0!</v>
      </c>
      <c r="BM59" s="4"/>
      <c r="BN59" s="61" t="e">
        <f t="shared" si="79"/>
        <v>#DIV/0!</v>
      </c>
      <c r="BO59" s="4"/>
      <c r="BP59" s="4">
        <f t="shared" si="113"/>
        <v>420</v>
      </c>
      <c r="BQ59" s="69">
        <f t="shared" si="32"/>
        <v>-0.53795379537953791</v>
      </c>
      <c r="BR59" s="4"/>
      <c r="BS59" s="4">
        <f t="shared" si="114"/>
        <v>17701214</v>
      </c>
      <c r="BT59" s="69">
        <f t="shared" si="33"/>
        <v>-0.51315280150345699</v>
      </c>
      <c r="BU59" s="4"/>
      <c r="BV59" s="4">
        <f t="shared" si="115"/>
        <v>440</v>
      </c>
      <c r="BW59" s="69">
        <f t="shared" si="34"/>
        <v>-0.560878243512974</v>
      </c>
      <c r="BX59" s="63" t="e">
        <f t="shared" si="80"/>
        <v>#DIV/0!</v>
      </c>
      <c r="BY59" s="69" t="e">
        <f t="shared" si="35"/>
        <v>#DIV/0!</v>
      </c>
      <c r="BZ59" s="4"/>
      <c r="CA59" s="62" t="e">
        <f t="shared" si="81"/>
        <v>#DIV/0!</v>
      </c>
      <c r="CB59" s="4"/>
      <c r="CC59" s="4">
        <f t="shared" si="116"/>
        <v>265</v>
      </c>
      <c r="CD59" s="69">
        <f t="shared" si="36"/>
        <v>-0.58914728682170536</v>
      </c>
      <c r="CE59" s="4"/>
      <c r="CF59" s="4">
        <f t="shared" si="117"/>
        <v>20988619</v>
      </c>
      <c r="CG59" s="69">
        <f t="shared" si="37"/>
        <v>-0.60393768456133179</v>
      </c>
      <c r="CH59" s="4"/>
      <c r="CI59" s="4">
        <f t="shared" si="118"/>
        <v>270</v>
      </c>
      <c r="CJ59" s="69">
        <f t="shared" si="38"/>
        <v>-0.59276018099547512</v>
      </c>
      <c r="CK59" s="63" t="e">
        <f t="shared" si="82"/>
        <v>#DIV/0!</v>
      </c>
      <c r="CL59" s="69" t="e">
        <f t="shared" si="39"/>
        <v>#DIV/0!</v>
      </c>
      <c r="CM59" s="4"/>
      <c r="CN59" s="62" t="e">
        <f t="shared" si="83"/>
        <v>#DIV/0!</v>
      </c>
      <c r="CO59" s="4"/>
      <c r="CP59" s="4">
        <f t="shared" si="119"/>
        <v>298</v>
      </c>
      <c r="CQ59" s="69">
        <f t="shared" si="40"/>
        <v>-0.63702801461632164</v>
      </c>
      <c r="CR59" s="4"/>
      <c r="CS59" s="4">
        <f t="shared" si="120"/>
        <v>12800556</v>
      </c>
      <c r="CT59" s="69">
        <f t="shared" si="41"/>
        <v>-0.64150876023514547</v>
      </c>
      <c r="CU59" s="4"/>
      <c r="CV59" s="4">
        <f t="shared" si="121"/>
        <v>317</v>
      </c>
      <c r="CW59" s="69">
        <f t="shared" si="42"/>
        <v>-0.65049614112458654</v>
      </c>
      <c r="CX59" s="63" t="e">
        <f t="shared" si="84"/>
        <v>#DIV/0!</v>
      </c>
      <c r="CY59" s="69" t="e">
        <f t="shared" si="43"/>
        <v>#DIV/0!</v>
      </c>
      <c r="CZ59" s="4"/>
      <c r="DA59" s="62" t="e">
        <f t="shared" si="85"/>
        <v>#DIV/0!</v>
      </c>
      <c r="DB59" s="4"/>
      <c r="DC59" s="4">
        <f t="shared" si="122"/>
        <v>332</v>
      </c>
      <c r="DD59" s="69">
        <f t="shared" si="44"/>
        <v>-0.49544072948328266</v>
      </c>
      <c r="DE59" s="4"/>
      <c r="DF59" s="4">
        <f t="shared" si="123"/>
        <v>14673723</v>
      </c>
      <c r="DG59" s="69">
        <f t="shared" si="45"/>
        <v>-0.46866076775080046</v>
      </c>
      <c r="DH59" s="4"/>
      <c r="DI59" s="4">
        <f t="shared" si="124"/>
        <v>353</v>
      </c>
      <c r="DJ59" s="69">
        <f t="shared" si="46"/>
        <v>-0.53916449086161877</v>
      </c>
      <c r="DK59" s="63" t="e">
        <f t="shared" si="47"/>
        <v>#DIV/0!</v>
      </c>
      <c r="DL59" s="69" t="e">
        <f t="shared" si="48"/>
        <v>#DIV/0!</v>
      </c>
      <c r="DM59" s="4"/>
      <c r="DN59" s="62" t="e">
        <f t="shared" si="86"/>
        <v>#DIV/0!</v>
      </c>
      <c r="DO59" s="4"/>
      <c r="DP59" s="4">
        <f t="shared" si="125"/>
        <v>90</v>
      </c>
      <c r="DQ59" s="69">
        <f t="shared" si="49"/>
        <v>-0.84482758620689657</v>
      </c>
      <c r="DR59" s="4"/>
      <c r="DS59" s="4">
        <f t="shared" si="126"/>
        <v>2588970</v>
      </c>
      <c r="DT59" s="69">
        <f t="shared" si="50"/>
        <v>-0.87471078253241918</v>
      </c>
      <c r="DU59" s="4"/>
      <c r="DV59" s="4">
        <f t="shared" si="127"/>
        <v>108</v>
      </c>
      <c r="DW59" s="69">
        <f t="shared" si="51"/>
        <v>-0.85770750988142286</v>
      </c>
      <c r="DX59" s="63" t="e">
        <f t="shared" si="87"/>
        <v>#DIV/0!</v>
      </c>
      <c r="DY59" s="69" t="e">
        <f t="shared" si="52"/>
        <v>#DIV/0!</v>
      </c>
      <c r="DZ59" s="4"/>
      <c r="EA59" s="62" t="e">
        <f t="shared" si="88"/>
        <v>#DIV/0!</v>
      </c>
      <c r="EB59" s="4">
        <v>0</v>
      </c>
      <c r="EC59" s="4">
        <f t="shared" si="128"/>
        <v>0</v>
      </c>
      <c r="ED59" s="69">
        <f t="shared" si="53"/>
        <v>-1</v>
      </c>
      <c r="EE59" s="63">
        <v>0</v>
      </c>
      <c r="EF59" s="4">
        <f t="shared" si="137"/>
        <v>0</v>
      </c>
      <c r="EG59" s="69">
        <f t="shared" si="54"/>
        <v>-1</v>
      </c>
      <c r="EH59" s="4">
        <v>0</v>
      </c>
      <c r="EI59" s="4">
        <f t="shared" si="129"/>
        <v>0</v>
      </c>
      <c r="EJ59" s="69">
        <f t="shared" si="55"/>
        <v>-1</v>
      </c>
      <c r="EK59" s="63" t="e">
        <f t="shared" si="140"/>
        <v>#DIV/0!</v>
      </c>
      <c r="EL59" s="69" t="e">
        <f t="shared" si="56"/>
        <v>#DIV/0!</v>
      </c>
      <c r="EM59" s="63">
        <v>0</v>
      </c>
      <c r="EN59" s="62" t="e">
        <f t="shared" si="90"/>
        <v>#DIV/0!</v>
      </c>
      <c r="EO59" s="4"/>
      <c r="EP59" s="4">
        <f t="shared" si="130"/>
        <v>65</v>
      </c>
      <c r="EQ59" s="69" t="e">
        <f t="shared" si="57"/>
        <v>#DIV/0!</v>
      </c>
      <c r="ER59" s="63"/>
      <c r="ES59" s="4">
        <f t="shared" si="138"/>
        <v>8657350</v>
      </c>
      <c r="ET59" s="69" t="e">
        <f t="shared" si="58"/>
        <v>#DIV/0!</v>
      </c>
      <c r="EU59" s="4"/>
      <c r="EV59" s="4">
        <f t="shared" si="131"/>
        <v>65</v>
      </c>
      <c r="EW59" s="69" t="e">
        <f t="shared" si="59"/>
        <v>#DIV/0!</v>
      </c>
      <c r="EX59" s="63" t="e">
        <f t="shared" si="91"/>
        <v>#DIV/0!</v>
      </c>
      <c r="EY59" s="69" t="e">
        <f t="shared" si="60"/>
        <v>#DIV/0!</v>
      </c>
      <c r="EZ59" s="63"/>
      <c r="FA59" s="62" t="e">
        <f t="shared" si="92"/>
        <v>#DIV/0!</v>
      </c>
      <c r="FB59" s="4"/>
      <c r="FC59" s="4">
        <f t="shared" si="132"/>
        <v>37</v>
      </c>
      <c r="FD59" s="69" t="e">
        <f t="shared" si="61"/>
        <v>#DIV/0!</v>
      </c>
      <c r="FE59" s="63"/>
      <c r="FF59" s="4">
        <f t="shared" si="139"/>
        <v>1683990</v>
      </c>
      <c r="FG59" s="69" t="e">
        <f t="shared" si="62"/>
        <v>#DIV/0!</v>
      </c>
      <c r="FH59" s="4"/>
      <c r="FI59" s="4">
        <f t="shared" si="133"/>
        <v>41</v>
      </c>
      <c r="FJ59" s="69" t="e">
        <f t="shared" si="63"/>
        <v>#DIV/0!</v>
      </c>
      <c r="FK59" s="63" t="e">
        <f t="shared" si="93"/>
        <v>#DIV/0!</v>
      </c>
      <c r="FL59" s="69" t="e">
        <f t="shared" si="64"/>
        <v>#DIV/0!</v>
      </c>
      <c r="FM59" s="63"/>
      <c r="FN59" s="62" t="e">
        <f t="shared" si="94"/>
        <v>#DIV/0!</v>
      </c>
      <c r="FQ59" s="9">
        <v>45854</v>
      </c>
      <c r="FR59" s="4">
        <f t="shared" si="95"/>
        <v>0</v>
      </c>
      <c r="FS59" s="4">
        <f t="shared" si="134"/>
        <v>4539</v>
      </c>
      <c r="FT59" s="69">
        <f t="shared" si="65"/>
        <v>-0.58743864751863295</v>
      </c>
      <c r="FU59" s="4">
        <f t="shared" si="96"/>
        <v>0</v>
      </c>
      <c r="FV59" s="4">
        <f t="shared" si="135"/>
        <v>223101544</v>
      </c>
      <c r="FW59" s="69">
        <f t="shared" si="66"/>
        <v>-0.53331194797026926</v>
      </c>
      <c r="FX59" s="4">
        <f t="shared" si="97"/>
        <v>0</v>
      </c>
      <c r="FY59" s="4">
        <f t="shared" si="136"/>
        <v>4776</v>
      </c>
      <c r="FZ59" s="69">
        <f t="shared" si="67"/>
        <v>-0.6082677165354331</v>
      </c>
      <c r="GA59" s="4" t="e">
        <f t="shared" si="98"/>
        <v>#DIV/0!</v>
      </c>
      <c r="GB59" s="69" t="e">
        <f t="shared" si="68"/>
        <v>#DIV/0!</v>
      </c>
    </row>
    <row r="60" spans="1:184" x14ac:dyDescent="0.3">
      <c r="A60" s="9">
        <v>45855</v>
      </c>
      <c r="B60" s="71"/>
      <c r="C60" s="4">
        <f t="shared" si="99"/>
        <v>1549</v>
      </c>
      <c r="D60" s="69">
        <f t="shared" si="12"/>
        <v>-0.65089024115393279</v>
      </c>
      <c r="E60" s="4"/>
      <c r="F60" s="4">
        <f t="shared" si="100"/>
        <v>74013950</v>
      </c>
      <c r="G60" s="141">
        <f t="shared" si="13"/>
        <v>-0.58669076118089381</v>
      </c>
      <c r="H60" s="4"/>
      <c r="I60" s="4">
        <f t="shared" si="101"/>
        <v>1622</v>
      </c>
      <c r="J60" s="141">
        <f t="shared" si="14"/>
        <v>-0.65938681226375473</v>
      </c>
      <c r="K60" s="4" t="e">
        <f t="shared" si="69"/>
        <v>#DIV/0!</v>
      </c>
      <c r="L60" s="69" t="e">
        <f t="shared" si="15"/>
        <v>#DIV/0!</v>
      </c>
      <c r="M60" s="4"/>
      <c r="N60" s="61" t="e">
        <f t="shared" si="70"/>
        <v>#DIV/0!</v>
      </c>
      <c r="O60" s="4"/>
      <c r="P60" s="4">
        <f t="shared" si="71"/>
        <v>436</v>
      </c>
      <c r="Q60" s="69">
        <f t="shared" si="16"/>
        <v>-0.6</v>
      </c>
      <c r="R60" s="4"/>
      <c r="S60" s="4">
        <f t="shared" si="102"/>
        <v>22761892</v>
      </c>
      <c r="T60" s="69">
        <f t="shared" si="17"/>
        <v>-0.54996885829827791</v>
      </c>
      <c r="U60" s="4"/>
      <c r="V60" s="4">
        <f t="shared" si="103"/>
        <v>447</v>
      </c>
      <c r="W60" s="69">
        <f t="shared" si="18"/>
        <v>-0.6237373737373737</v>
      </c>
      <c r="X60" s="63" t="e">
        <f t="shared" si="72"/>
        <v>#DIV/0!</v>
      </c>
      <c r="Y60" s="69" t="e">
        <f t="shared" si="19"/>
        <v>#DIV/0!</v>
      </c>
      <c r="Z60" s="4"/>
      <c r="AA60" s="62" t="e">
        <f t="shared" si="73"/>
        <v>#DIV/0!</v>
      </c>
      <c r="AB60" s="4"/>
      <c r="AC60" s="4">
        <f t="shared" si="104"/>
        <v>475</v>
      </c>
      <c r="AD60" s="69">
        <f t="shared" si="20"/>
        <v>-0.63740458015267176</v>
      </c>
      <c r="AE60" s="4"/>
      <c r="AF60" s="63">
        <f t="shared" si="105"/>
        <v>17536750</v>
      </c>
      <c r="AG60" s="69">
        <f t="shared" si="21"/>
        <v>-0.61613474110012878</v>
      </c>
      <c r="AH60" s="4"/>
      <c r="AI60" s="4">
        <f t="shared" si="106"/>
        <v>504</v>
      </c>
      <c r="AJ60" s="69">
        <f t="shared" si="22"/>
        <v>-0.65968939905469282</v>
      </c>
      <c r="AK60" s="63" t="e">
        <f t="shared" si="74"/>
        <v>#DIV/0!</v>
      </c>
      <c r="AL60" s="69" t="e">
        <f t="shared" si="23"/>
        <v>#DIV/0!</v>
      </c>
      <c r="AM60" s="4"/>
      <c r="AN60" s="62" t="e">
        <f t="shared" si="75"/>
        <v>#DIV/0!</v>
      </c>
      <c r="AO60" s="4"/>
      <c r="AP60" s="4">
        <f t="shared" si="107"/>
        <v>463</v>
      </c>
      <c r="AQ60" s="69">
        <f t="shared" si="24"/>
        <v>-0.58438061041292633</v>
      </c>
      <c r="AR60" s="4"/>
      <c r="AS60" s="4">
        <f t="shared" si="108"/>
        <v>21160656</v>
      </c>
      <c r="AT60" s="69">
        <f t="shared" si="25"/>
        <v>-0.59744827403973988</v>
      </c>
      <c r="AU60" s="4"/>
      <c r="AV60" s="4">
        <f t="shared" si="109"/>
        <v>498</v>
      </c>
      <c r="AW60" s="69">
        <f t="shared" si="26"/>
        <v>-0.60350318471337583</v>
      </c>
      <c r="AX60" s="63" t="e">
        <f t="shared" si="76"/>
        <v>#DIV/0!</v>
      </c>
      <c r="AY60" s="69" t="e">
        <f t="shared" si="27"/>
        <v>#DIV/0!</v>
      </c>
      <c r="AZ60" s="4"/>
      <c r="BA60" s="62" t="e">
        <f t="shared" si="77"/>
        <v>#DIV/0!</v>
      </c>
      <c r="BB60" s="4"/>
      <c r="BC60" s="4">
        <f t="shared" si="110"/>
        <v>109</v>
      </c>
      <c r="BD60" s="69">
        <f t="shared" si="28"/>
        <v>1.9459459459459461</v>
      </c>
      <c r="BE60" s="4"/>
      <c r="BF60" s="4">
        <f t="shared" si="111"/>
        <v>8533874</v>
      </c>
      <c r="BG60" s="69">
        <f t="shared" si="29"/>
        <v>2.9548150839449008</v>
      </c>
      <c r="BH60" s="4"/>
      <c r="BI60" s="4">
        <f t="shared" si="112"/>
        <v>111</v>
      </c>
      <c r="BJ60" s="69">
        <f t="shared" si="30"/>
        <v>2</v>
      </c>
      <c r="BK60" s="63" t="e">
        <f t="shared" si="78"/>
        <v>#DIV/0!</v>
      </c>
      <c r="BL60" s="69" t="e">
        <f t="shared" si="31"/>
        <v>#DIV/0!</v>
      </c>
      <c r="BM60" s="4"/>
      <c r="BN60" s="61" t="e">
        <f t="shared" si="79"/>
        <v>#DIV/0!</v>
      </c>
      <c r="BO60" s="4"/>
      <c r="BP60" s="4">
        <f t="shared" si="113"/>
        <v>420</v>
      </c>
      <c r="BQ60" s="69">
        <f t="shared" si="32"/>
        <v>-0.5714285714285714</v>
      </c>
      <c r="BR60" s="4"/>
      <c r="BS60" s="4">
        <f t="shared" si="114"/>
        <v>17701214</v>
      </c>
      <c r="BT60" s="69">
        <f t="shared" si="33"/>
        <v>-0.55126359181963491</v>
      </c>
      <c r="BU60" s="4"/>
      <c r="BV60" s="4">
        <f t="shared" si="115"/>
        <v>440</v>
      </c>
      <c r="BW60" s="69">
        <f t="shared" si="34"/>
        <v>-0.59372114496768236</v>
      </c>
      <c r="BX60" s="63" t="e">
        <f t="shared" si="80"/>
        <v>#DIV/0!</v>
      </c>
      <c r="BY60" s="69" t="e">
        <f t="shared" si="35"/>
        <v>#DIV/0!</v>
      </c>
      <c r="BZ60" s="4"/>
      <c r="CA60" s="62" t="e">
        <f t="shared" si="81"/>
        <v>#DIV/0!</v>
      </c>
      <c r="CB60" s="4"/>
      <c r="CC60" s="4">
        <f t="shared" si="116"/>
        <v>265</v>
      </c>
      <c r="CD60" s="69">
        <f t="shared" si="36"/>
        <v>-0.61538461538461542</v>
      </c>
      <c r="CE60" s="4"/>
      <c r="CF60" s="4">
        <f t="shared" si="117"/>
        <v>20988619</v>
      </c>
      <c r="CG60" s="69">
        <f t="shared" si="37"/>
        <v>-0.6245325735667171</v>
      </c>
      <c r="CH60" s="4"/>
      <c r="CI60" s="4">
        <f t="shared" si="118"/>
        <v>270</v>
      </c>
      <c r="CJ60" s="69">
        <f t="shared" si="38"/>
        <v>-0.61918194640338498</v>
      </c>
      <c r="CK60" s="63" t="e">
        <f t="shared" si="82"/>
        <v>#DIV/0!</v>
      </c>
      <c r="CL60" s="69" t="e">
        <f t="shared" si="39"/>
        <v>#DIV/0!</v>
      </c>
      <c r="CM60" s="4"/>
      <c r="CN60" s="62" t="e">
        <f t="shared" si="83"/>
        <v>#DIV/0!</v>
      </c>
      <c r="CO60" s="4"/>
      <c r="CP60" s="4">
        <f t="shared" si="119"/>
        <v>298</v>
      </c>
      <c r="CQ60" s="69">
        <f t="shared" si="40"/>
        <v>-0.66327683615819211</v>
      </c>
      <c r="CR60" s="4"/>
      <c r="CS60" s="4">
        <f t="shared" si="120"/>
        <v>12800556</v>
      </c>
      <c r="CT60" s="69">
        <f t="shared" si="41"/>
        <v>-0.66829677038481106</v>
      </c>
      <c r="CU60" s="4"/>
      <c r="CV60" s="4">
        <f t="shared" si="121"/>
        <v>317</v>
      </c>
      <c r="CW60" s="69">
        <f t="shared" si="42"/>
        <v>-0.67553735926305014</v>
      </c>
      <c r="CX60" s="63" t="e">
        <f t="shared" si="84"/>
        <v>#DIV/0!</v>
      </c>
      <c r="CY60" s="69" t="e">
        <f t="shared" si="43"/>
        <v>#DIV/0!</v>
      </c>
      <c r="CZ60" s="4"/>
      <c r="DA60" s="62" t="e">
        <f t="shared" si="85"/>
        <v>#DIV/0!</v>
      </c>
      <c r="DB60" s="4"/>
      <c r="DC60" s="4">
        <f t="shared" si="122"/>
        <v>332</v>
      </c>
      <c r="DD60" s="69">
        <f t="shared" si="44"/>
        <v>-0.53501400560224088</v>
      </c>
      <c r="DE60" s="4"/>
      <c r="DF60" s="4">
        <f t="shared" si="123"/>
        <v>14673723</v>
      </c>
      <c r="DG60" s="69">
        <f t="shared" si="45"/>
        <v>-0.50742948260388276</v>
      </c>
      <c r="DH60" s="4"/>
      <c r="DI60" s="4">
        <f t="shared" si="124"/>
        <v>353</v>
      </c>
      <c r="DJ60" s="69">
        <f t="shared" si="46"/>
        <v>-0.5767386091127098</v>
      </c>
      <c r="DK60" s="63" t="e">
        <f t="shared" si="47"/>
        <v>#DIV/0!</v>
      </c>
      <c r="DL60" s="69" t="e">
        <f t="shared" si="48"/>
        <v>#DIV/0!</v>
      </c>
      <c r="DM60" s="4"/>
      <c r="DN60" s="62" t="e">
        <f t="shared" si="86"/>
        <v>#DIV/0!</v>
      </c>
      <c r="DO60" s="4"/>
      <c r="DP60" s="4">
        <f t="shared" si="125"/>
        <v>90</v>
      </c>
      <c r="DQ60" s="69">
        <f t="shared" si="49"/>
        <v>-0.85871271585557296</v>
      </c>
      <c r="DR60" s="4"/>
      <c r="DS60" s="4">
        <f t="shared" si="126"/>
        <v>2588970</v>
      </c>
      <c r="DT60" s="69">
        <f t="shared" si="50"/>
        <v>-0.88840914465975973</v>
      </c>
      <c r="DU60" s="4"/>
      <c r="DV60" s="4">
        <f t="shared" si="127"/>
        <v>108</v>
      </c>
      <c r="DW60" s="69">
        <f t="shared" si="51"/>
        <v>-0.87188612099644125</v>
      </c>
      <c r="DX60" s="63" t="e">
        <f t="shared" si="87"/>
        <v>#DIV/0!</v>
      </c>
      <c r="DY60" s="69" t="e">
        <f t="shared" si="52"/>
        <v>#DIV/0!</v>
      </c>
      <c r="DZ60" s="4"/>
      <c r="EA60" s="62" t="e">
        <f t="shared" si="88"/>
        <v>#DIV/0!</v>
      </c>
      <c r="EB60" s="4">
        <v>0</v>
      </c>
      <c r="EC60" s="4">
        <f t="shared" si="128"/>
        <v>0</v>
      </c>
      <c r="ED60" s="69">
        <f t="shared" si="53"/>
        <v>-1</v>
      </c>
      <c r="EE60" s="4">
        <v>0</v>
      </c>
      <c r="EF60" s="4">
        <f t="shared" si="137"/>
        <v>0</v>
      </c>
      <c r="EG60" s="69">
        <f t="shared" si="54"/>
        <v>-1</v>
      </c>
      <c r="EH60" s="4">
        <v>0</v>
      </c>
      <c r="EI60" s="4">
        <f t="shared" si="129"/>
        <v>0</v>
      </c>
      <c r="EJ60" s="69">
        <f t="shared" si="55"/>
        <v>-1</v>
      </c>
      <c r="EK60" s="63" t="e">
        <f t="shared" si="140"/>
        <v>#DIV/0!</v>
      </c>
      <c r="EL60" s="69" t="e">
        <f t="shared" si="56"/>
        <v>#DIV/0!</v>
      </c>
      <c r="EM60" s="63">
        <v>0</v>
      </c>
      <c r="EN60" s="62" t="e">
        <f t="shared" si="90"/>
        <v>#DIV/0!</v>
      </c>
      <c r="EO60" s="4"/>
      <c r="EP60" s="4">
        <f t="shared" si="130"/>
        <v>65</v>
      </c>
      <c r="EQ60" s="69" t="e">
        <f t="shared" si="57"/>
        <v>#DIV/0!</v>
      </c>
      <c r="ER60" s="4"/>
      <c r="ES60" s="4">
        <f t="shared" si="138"/>
        <v>8657350</v>
      </c>
      <c r="ET60" s="69" t="e">
        <f t="shared" si="58"/>
        <v>#DIV/0!</v>
      </c>
      <c r="EU60" s="4"/>
      <c r="EV60" s="4">
        <f t="shared" si="131"/>
        <v>65</v>
      </c>
      <c r="EW60" s="69" t="e">
        <f t="shared" si="59"/>
        <v>#DIV/0!</v>
      </c>
      <c r="EX60" s="63" t="e">
        <f t="shared" si="91"/>
        <v>#DIV/0!</v>
      </c>
      <c r="EY60" s="69" t="e">
        <f t="shared" si="60"/>
        <v>#DIV/0!</v>
      </c>
      <c r="EZ60" s="63"/>
      <c r="FA60" s="62" t="e">
        <f t="shared" si="92"/>
        <v>#DIV/0!</v>
      </c>
      <c r="FB60" s="4"/>
      <c r="FC60" s="4">
        <f t="shared" si="132"/>
        <v>37</v>
      </c>
      <c r="FD60" s="69" t="e">
        <f t="shared" si="61"/>
        <v>#DIV/0!</v>
      </c>
      <c r="FE60" s="4"/>
      <c r="FF60" s="4">
        <f t="shared" si="139"/>
        <v>1683990</v>
      </c>
      <c r="FG60" s="69" t="e">
        <f t="shared" si="62"/>
        <v>#DIV/0!</v>
      </c>
      <c r="FH60" s="4"/>
      <c r="FI60" s="4">
        <f t="shared" si="133"/>
        <v>41</v>
      </c>
      <c r="FJ60" s="69" t="e">
        <f t="shared" si="63"/>
        <v>#DIV/0!</v>
      </c>
      <c r="FK60" s="63" t="e">
        <f t="shared" si="93"/>
        <v>#DIV/0!</v>
      </c>
      <c r="FL60" s="69" t="e">
        <f t="shared" si="64"/>
        <v>#DIV/0!</v>
      </c>
      <c r="FM60" s="63"/>
      <c r="FN60" s="62" t="e">
        <f t="shared" si="94"/>
        <v>#DIV/0!</v>
      </c>
      <c r="FQ60" s="9">
        <v>45855</v>
      </c>
      <c r="FR60" s="4">
        <f t="shared" si="95"/>
        <v>0</v>
      </c>
      <c r="FS60" s="4">
        <f t="shared" si="134"/>
        <v>4539</v>
      </c>
      <c r="FT60" s="69">
        <f t="shared" si="65"/>
        <v>-0.61898766053890708</v>
      </c>
      <c r="FU60" s="4">
        <f t="shared" si="96"/>
        <v>0</v>
      </c>
      <c r="FV60" s="4">
        <f t="shared" si="135"/>
        <v>223101544</v>
      </c>
      <c r="FW60" s="69">
        <f t="shared" si="66"/>
        <v>-0.5689940007857508</v>
      </c>
      <c r="FX60" s="4">
        <f t="shared" si="97"/>
        <v>0</v>
      </c>
      <c r="FY60" s="4">
        <f t="shared" si="136"/>
        <v>4776</v>
      </c>
      <c r="FZ60" s="69">
        <f t="shared" si="67"/>
        <v>-0.63881116236860014</v>
      </c>
      <c r="GA60" s="4" t="e">
        <f t="shared" si="98"/>
        <v>#DIV/0!</v>
      </c>
      <c r="GB60" s="69" t="e">
        <f t="shared" si="68"/>
        <v>#DIV/0!</v>
      </c>
    </row>
    <row r="61" spans="1:184" x14ac:dyDescent="0.3">
      <c r="A61" s="9">
        <v>45856</v>
      </c>
      <c r="B61" s="71"/>
      <c r="C61" s="4">
        <f t="shared" si="99"/>
        <v>1549</v>
      </c>
      <c r="D61" s="69">
        <f t="shared" si="12"/>
        <v>-0.67334458034584566</v>
      </c>
      <c r="E61" s="4"/>
      <c r="F61" s="4">
        <f t="shared" si="100"/>
        <v>74013950</v>
      </c>
      <c r="G61" s="141">
        <f t="shared" si="13"/>
        <v>-0.61613471513726636</v>
      </c>
      <c r="H61" s="4"/>
      <c r="I61" s="4">
        <f t="shared" si="101"/>
        <v>1622</v>
      </c>
      <c r="J61" s="141">
        <f t="shared" si="14"/>
        <v>-0.68139854645452758</v>
      </c>
      <c r="K61" s="4" t="e">
        <f t="shared" si="69"/>
        <v>#DIV/0!</v>
      </c>
      <c r="L61" s="69" t="e">
        <f t="shared" si="15"/>
        <v>#DIV/0!</v>
      </c>
      <c r="M61" s="4"/>
      <c r="N61" s="61" t="e">
        <f t="shared" si="70"/>
        <v>#DIV/0!</v>
      </c>
      <c r="O61" s="4"/>
      <c r="P61" s="4">
        <f t="shared" si="71"/>
        <v>436</v>
      </c>
      <c r="Q61" s="69">
        <f t="shared" si="16"/>
        <v>-0.62956669498725581</v>
      </c>
      <c r="R61" s="4"/>
      <c r="S61" s="4">
        <f t="shared" si="102"/>
        <v>22761892</v>
      </c>
      <c r="T61" s="69">
        <f t="shared" si="17"/>
        <v>-0.58001062506937728</v>
      </c>
      <c r="U61" s="4"/>
      <c r="V61" s="4">
        <f t="shared" si="103"/>
        <v>447</v>
      </c>
      <c r="W61" s="69">
        <f t="shared" si="18"/>
        <v>-0.65214007782101169</v>
      </c>
      <c r="X61" s="63" t="e">
        <f t="shared" si="72"/>
        <v>#DIV/0!</v>
      </c>
      <c r="Y61" s="69" t="e">
        <f t="shared" si="19"/>
        <v>#DIV/0!</v>
      </c>
      <c r="Z61" s="4"/>
      <c r="AA61" s="62" t="e">
        <f t="shared" si="73"/>
        <v>#DIV/0!</v>
      </c>
      <c r="AB61" s="4"/>
      <c r="AC61" s="4">
        <f t="shared" si="104"/>
        <v>475</v>
      </c>
      <c r="AD61" s="69">
        <f t="shared" si="20"/>
        <v>-0.65802735781137511</v>
      </c>
      <c r="AE61" s="4"/>
      <c r="AF61" s="63">
        <f t="shared" si="105"/>
        <v>17536750</v>
      </c>
      <c r="AG61" s="69">
        <f t="shared" si="21"/>
        <v>-0.63633868774894109</v>
      </c>
      <c r="AH61" s="4"/>
      <c r="AI61" s="4">
        <f t="shared" si="106"/>
        <v>504</v>
      </c>
      <c r="AJ61" s="69">
        <f t="shared" si="22"/>
        <v>-0.67877629063097511</v>
      </c>
      <c r="AK61" s="63" t="e">
        <f t="shared" si="74"/>
        <v>#DIV/0!</v>
      </c>
      <c r="AL61" s="69" t="e">
        <f t="shared" si="23"/>
        <v>#DIV/0!</v>
      </c>
      <c r="AM61" s="4"/>
      <c r="AN61" s="62" t="e">
        <f t="shared" si="75"/>
        <v>#DIV/0!</v>
      </c>
      <c r="AO61" s="4"/>
      <c r="AP61" s="4">
        <f t="shared" si="107"/>
        <v>463</v>
      </c>
      <c r="AQ61" s="69">
        <f t="shared" si="24"/>
        <v>-0.61703887510339128</v>
      </c>
      <c r="AR61" s="4"/>
      <c r="AS61" s="4">
        <f t="shared" si="108"/>
        <v>21160656</v>
      </c>
      <c r="AT61" s="69">
        <f t="shared" si="25"/>
        <v>-0.63198850810174967</v>
      </c>
      <c r="AU61" s="4"/>
      <c r="AV61" s="4">
        <f t="shared" si="109"/>
        <v>498</v>
      </c>
      <c r="AW61" s="69">
        <f t="shared" si="26"/>
        <v>-0.63328424153166418</v>
      </c>
      <c r="AX61" s="63" t="e">
        <f t="shared" si="76"/>
        <v>#DIV/0!</v>
      </c>
      <c r="AY61" s="69" t="e">
        <f t="shared" si="27"/>
        <v>#DIV/0!</v>
      </c>
      <c r="AZ61" s="4"/>
      <c r="BA61" s="62" t="e">
        <f t="shared" si="77"/>
        <v>#DIV/0!</v>
      </c>
      <c r="BB61" s="4"/>
      <c r="BC61" s="4">
        <f t="shared" si="110"/>
        <v>109</v>
      </c>
      <c r="BD61" s="69">
        <f t="shared" si="28"/>
        <v>1.7250000000000001</v>
      </c>
      <c r="BE61" s="4"/>
      <c r="BF61" s="4">
        <f t="shared" si="111"/>
        <v>8533874</v>
      </c>
      <c r="BG61" s="69">
        <f t="shared" si="29"/>
        <v>2.5709364829229386</v>
      </c>
      <c r="BH61" s="4"/>
      <c r="BI61" s="4">
        <f t="shared" si="112"/>
        <v>111</v>
      </c>
      <c r="BJ61" s="69">
        <f t="shared" si="30"/>
        <v>1.7749999999999999</v>
      </c>
      <c r="BK61" s="63" t="e">
        <f t="shared" si="78"/>
        <v>#DIV/0!</v>
      </c>
      <c r="BL61" s="69" t="e">
        <f t="shared" si="31"/>
        <v>#DIV/0!</v>
      </c>
      <c r="BM61" s="4"/>
      <c r="BN61" s="61" t="e">
        <f t="shared" si="79"/>
        <v>#DIV/0!</v>
      </c>
      <c r="BO61" s="4"/>
      <c r="BP61" s="4">
        <f t="shared" si="113"/>
        <v>420</v>
      </c>
      <c r="BQ61" s="69">
        <f t="shared" si="32"/>
        <v>-0.59537572254335258</v>
      </c>
      <c r="BR61" s="4"/>
      <c r="BS61" s="4">
        <f t="shared" si="114"/>
        <v>17701214</v>
      </c>
      <c r="BT61" s="69">
        <f t="shared" si="33"/>
        <v>-0.57736430605960953</v>
      </c>
      <c r="BU61" s="4"/>
      <c r="BV61" s="4">
        <f t="shared" si="115"/>
        <v>440</v>
      </c>
      <c r="BW61" s="69">
        <f t="shared" si="34"/>
        <v>-0.61672473867595823</v>
      </c>
      <c r="BX61" s="63" t="e">
        <f t="shared" si="80"/>
        <v>#DIV/0!</v>
      </c>
      <c r="BY61" s="69" t="e">
        <f t="shared" si="35"/>
        <v>#DIV/0!</v>
      </c>
      <c r="BZ61" s="4"/>
      <c r="CA61" s="62" t="e">
        <f t="shared" si="81"/>
        <v>#DIV/0!</v>
      </c>
      <c r="CB61" s="4"/>
      <c r="CC61" s="4">
        <f t="shared" si="116"/>
        <v>265</v>
      </c>
      <c r="CD61" s="69">
        <f t="shared" si="36"/>
        <v>-0.63698630136986301</v>
      </c>
      <c r="CE61" s="4"/>
      <c r="CF61" s="4">
        <f t="shared" si="117"/>
        <v>20988619</v>
      </c>
      <c r="CG61" s="69">
        <f t="shared" si="37"/>
        <v>-0.6519316205440191</v>
      </c>
      <c r="CH61" s="4"/>
      <c r="CI61" s="4">
        <f t="shared" si="118"/>
        <v>270</v>
      </c>
      <c r="CJ61" s="69">
        <f t="shared" si="38"/>
        <v>-0.64285714285714279</v>
      </c>
      <c r="CK61" s="63" t="e">
        <f t="shared" si="82"/>
        <v>#DIV/0!</v>
      </c>
      <c r="CL61" s="69" t="e">
        <f t="shared" si="39"/>
        <v>#DIV/0!</v>
      </c>
      <c r="CM61" s="4"/>
      <c r="CN61" s="62" t="e">
        <f t="shared" si="83"/>
        <v>#DIV/0!</v>
      </c>
      <c r="CO61" s="4"/>
      <c r="CP61" s="4">
        <f t="shared" si="119"/>
        <v>298</v>
      </c>
      <c r="CQ61" s="69">
        <f t="shared" si="40"/>
        <v>-0.68432203389830515</v>
      </c>
      <c r="CR61" s="4"/>
      <c r="CS61" s="4">
        <f t="shared" si="120"/>
        <v>12800556</v>
      </c>
      <c r="CT61" s="69">
        <f t="shared" si="41"/>
        <v>-0.69031042273549215</v>
      </c>
      <c r="CU61" s="4"/>
      <c r="CV61" s="4">
        <f t="shared" si="121"/>
        <v>317</v>
      </c>
      <c r="CW61" s="69">
        <f t="shared" si="42"/>
        <v>-0.69460500963391136</v>
      </c>
      <c r="CX61" s="63" t="e">
        <f t="shared" si="84"/>
        <v>#DIV/0!</v>
      </c>
      <c r="CY61" s="69" t="e">
        <f t="shared" si="43"/>
        <v>#DIV/0!</v>
      </c>
      <c r="CZ61" s="4"/>
      <c r="DA61" s="62" t="e">
        <f t="shared" si="85"/>
        <v>#DIV/0!</v>
      </c>
      <c r="DB61" s="4"/>
      <c r="DC61" s="4">
        <f t="shared" si="122"/>
        <v>332</v>
      </c>
      <c r="DD61" s="69">
        <f t="shared" si="44"/>
        <v>-0.56200527704485492</v>
      </c>
      <c r="DE61" s="4"/>
      <c r="DF61" s="4">
        <f t="shared" si="123"/>
        <v>14673723</v>
      </c>
      <c r="DG61" s="69">
        <f t="shared" si="45"/>
        <v>-0.53523580275990379</v>
      </c>
      <c r="DH61" s="4"/>
      <c r="DI61" s="4">
        <f t="shared" si="124"/>
        <v>353</v>
      </c>
      <c r="DJ61" s="69">
        <f t="shared" si="46"/>
        <v>-0.60337078651685394</v>
      </c>
      <c r="DK61" s="63" t="e">
        <f t="shared" si="47"/>
        <v>#DIV/0!</v>
      </c>
      <c r="DL61" s="69" t="e">
        <f t="shared" si="48"/>
        <v>#DIV/0!</v>
      </c>
      <c r="DM61" s="4"/>
      <c r="DN61" s="62" t="e">
        <f t="shared" si="86"/>
        <v>#DIV/0!</v>
      </c>
      <c r="DO61" s="4"/>
      <c r="DP61" s="4">
        <f t="shared" si="125"/>
        <v>90</v>
      </c>
      <c r="DQ61" s="69">
        <f t="shared" si="49"/>
        <v>-0.86506746626686659</v>
      </c>
      <c r="DR61" s="4"/>
      <c r="DS61" s="4">
        <f t="shared" si="126"/>
        <v>2588970</v>
      </c>
      <c r="DT61" s="69">
        <f t="shared" si="50"/>
        <v>-0.89421939258428895</v>
      </c>
      <c r="DU61" s="4"/>
      <c r="DV61" s="4">
        <f t="shared" si="127"/>
        <v>108</v>
      </c>
      <c r="DW61" s="69">
        <f t="shared" si="51"/>
        <v>-0.87973273942093544</v>
      </c>
      <c r="DX61" s="63" t="e">
        <f t="shared" si="87"/>
        <v>#DIV/0!</v>
      </c>
      <c r="DY61" s="69" t="e">
        <f t="shared" si="52"/>
        <v>#DIV/0!</v>
      </c>
      <c r="DZ61" s="4"/>
      <c r="EA61" s="62" t="e">
        <f t="shared" si="88"/>
        <v>#DIV/0!</v>
      </c>
      <c r="EB61" s="4">
        <v>0</v>
      </c>
      <c r="EC61" s="4">
        <f t="shared" si="128"/>
        <v>0</v>
      </c>
      <c r="ED61" s="69">
        <f t="shared" si="53"/>
        <v>-1</v>
      </c>
      <c r="EE61" s="4">
        <v>0</v>
      </c>
      <c r="EF61" s="4">
        <f t="shared" si="137"/>
        <v>0</v>
      </c>
      <c r="EG61" s="69">
        <f t="shared" si="54"/>
        <v>-1</v>
      </c>
      <c r="EH61" s="4">
        <v>0</v>
      </c>
      <c r="EI61" s="4">
        <f t="shared" si="129"/>
        <v>0</v>
      </c>
      <c r="EJ61" s="69">
        <f t="shared" si="55"/>
        <v>-1</v>
      </c>
      <c r="EK61" s="63" t="e">
        <f t="shared" si="140"/>
        <v>#DIV/0!</v>
      </c>
      <c r="EL61" s="69" t="e">
        <f t="shared" si="56"/>
        <v>#DIV/0!</v>
      </c>
      <c r="EM61" s="4">
        <v>0</v>
      </c>
      <c r="EN61" s="62" t="e">
        <f t="shared" si="90"/>
        <v>#DIV/0!</v>
      </c>
      <c r="EO61" s="4"/>
      <c r="EP61" s="4">
        <f t="shared" si="130"/>
        <v>65</v>
      </c>
      <c r="EQ61" s="69" t="e">
        <f t="shared" si="57"/>
        <v>#DIV/0!</v>
      </c>
      <c r="ER61" s="4"/>
      <c r="ES61" s="4">
        <f t="shared" si="138"/>
        <v>8657350</v>
      </c>
      <c r="ET61" s="69" t="e">
        <f t="shared" si="58"/>
        <v>#DIV/0!</v>
      </c>
      <c r="EU61" s="4"/>
      <c r="EV61" s="4">
        <f t="shared" si="131"/>
        <v>65</v>
      </c>
      <c r="EW61" s="69" t="e">
        <f t="shared" si="59"/>
        <v>#DIV/0!</v>
      </c>
      <c r="EX61" s="63" t="e">
        <f t="shared" si="91"/>
        <v>#DIV/0!</v>
      </c>
      <c r="EY61" s="69" t="e">
        <f t="shared" si="60"/>
        <v>#DIV/0!</v>
      </c>
      <c r="EZ61" s="4"/>
      <c r="FA61" s="62" t="e">
        <f t="shared" si="92"/>
        <v>#DIV/0!</v>
      </c>
      <c r="FB61" s="4"/>
      <c r="FC61" s="4">
        <f t="shared" si="132"/>
        <v>37</v>
      </c>
      <c r="FD61" s="69" t="e">
        <f t="shared" si="61"/>
        <v>#DIV/0!</v>
      </c>
      <c r="FE61" s="4"/>
      <c r="FF61" s="4">
        <f t="shared" si="139"/>
        <v>1683990</v>
      </c>
      <c r="FG61" s="69" t="e">
        <f t="shared" si="62"/>
        <v>#DIV/0!</v>
      </c>
      <c r="FH61" s="4"/>
      <c r="FI61" s="4">
        <f t="shared" si="133"/>
        <v>41</v>
      </c>
      <c r="FJ61" s="69" t="e">
        <f t="shared" si="63"/>
        <v>#DIV/0!</v>
      </c>
      <c r="FK61" s="63" t="e">
        <f t="shared" si="93"/>
        <v>#DIV/0!</v>
      </c>
      <c r="FL61" s="69" t="e">
        <f t="shared" si="64"/>
        <v>#DIV/0!</v>
      </c>
      <c r="FM61" s="4"/>
      <c r="FN61" s="62" t="e">
        <f t="shared" si="94"/>
        <v>#DIV/0!</v>
      </c>
      <c r="FQ61" s="9">
        <v>45856</v>
      </c>
      <c r="FR61" s="4">
        <f t="shared" si="95"/>
        <v>0</v>
      </c>
      <c r="FS61" s="4">
        <f t="shared" si="134"/>
        <v>4539</v>
      </c>
      <c r="FT61" s="69">
        <f t="shared" si="65"/>
        <v>-0.64299197734780555</v>
      </c>
      <c r="FU61" s="4">
        <f t="shared" si="96"/>
        <v>0</v>
      </c>
      <c r="FV61" s="4">
        <f t="shared" si="135"/>
        <v>223101544</v>
      </c>
      <c r="FW61" s="69">
        <f t="shared" si="66"/>
        <v>-0.59824938281060891</v>
      </c>
      <c r="FX61" s="4">
        <f t="shared" si="97"/>
        <v>0</v>
      </c>
      <c r="FY61" s="4">
        <f t="shared" si="136"/>
        <v>4776</v>
      </c>
      <c r="FZ61" s="69">
        <f t="shared" si="67"/>
        <v>-0.66190004247486911</v>
      </c>
      <c r="GA61" s="4" t="e">
        <f t="shared" si="98"/>
        <v>#DIV/0!</v>
      </c>
      <c r="GB61" s="69" t="e">
        <f t="shared" si="68"/>
        <v>#DIV/0!</v>
      </c>
    </row>
    <row r="62" spans="1:184" x14ac:dyDescent="0.3">
      <c r="A62" s="9">
        <v>45857</v>
      </c>
      <c r="B62" s="71"/>
      <c r="C62" s="4">
        <f t="shared" si="99"/>
        <v>1549</v>
      </c>
      <c r="D62" s="69">
        <f t="shared" si="12"/>
        <v>-0.68592862935928633</v>
      </c>
      <c r="E62" s="4"/>
      <c r="F62" s="4">
        <f t="shared" si="100"/>
        <v>74013950</v>
      </c>
      <c r="G62" s="141">
        <f t="shared" si="13"/>
        <v>-0.63165318119455782</v>
      </c>
      <c r="H62" s="4"/>
      <c r="I62" s="4">
        <f t="shared" si="101"/>
        <v>1622</v>
      </c>
      <c r="J62" s="141">
        <f t="shared" si="14"/>
        <v>-0.69332577046700705</v>
      </c>
      <c r="K62" s="4" t="e">
        <f t="shared" si="69"/>
        <v>#DIV/0!</v>
      </c>
      <c r="L62" s="69" t="e">
        <f t="shared" si="15"/>
        <v>#DIV/0!</v>
      </c>
      <c r="M62" s="4"/>
      <c r="N62" s="61" t="e">
        <f t="shared" si="70"/>
        <v>#DIV/0!</v>
      </c>
      <c r="O62" s="4"/>
      <c r="P62" s="4">
        <f t="shared" si="71"/>
        <v>436</v>
      </c>
      <c r="Q62" s="69">
        <f t="shared" si="16"/>
        <v>-0.64320785597381347</v>
      </c>
      <c r="R62" s="4"/>
      <c r="S62" s="4">
        <f t="shared" si="102"/>
        <v>22761892</v>
      </c>
      <c r="T62" s="69">
        <f t="shared" si="17"/>
        <v>-0.596829494040932</v>
      </c>
      <c r="U62" s="4"/>
      <c r="V62" s="4">
        <f t="shared" si="103"/>
        <v>447</v>
      </c>
      <c r="W62" s="69">
        <f t="shared" si="18"/>
        <v>-0.6644144144144144</v>
      </c>
      <c r="X62" s="63" t="e">
        <f t="shared" si="72"/>
        <v>#DIV/0!</v>
      </c>
      <c r="Y62" s="69" t="e">
        <f t="shared" si="19"/>
        <v>#DIV/0!</v>
      </c>
      <c r="Z62" s="4"/>
      <c r="AA62" s="62" t="e">
        <f t="shared" si="73"/>
        <v>#DIV/0!</v>
      </c>
      <c r="AB62" s="4"/>
      <c r="AC62" s="4">
        <f t="shared" si="104"/>
        <v>475</v>
      </c>
      <c r="AD62" s="69">
        <f t="shared" si="20"/>
        <v>-0.67620995228357184</v>
      </c>
      <c r="AE62" s="4"/>
      <c r="AF62" s="63">
        <f t="shared" si="105"/>
        <v>17536750</v>
      </c>
      <c r="AG62" s="69">
        <f t="shared" si="21"/>
        <v>-0.65456110335272566</v>
      </c>
      <c r="AH62" s="4"/>
      <c r="AI62" s="4">
        <f t="shared" si="106"/>
        <v>504</v>
      </c>
      <c r="AJ62" s="69">
        <f t="shared" si="22"/>
        <v>-0.6950998185117967</v>
      </c>
      <c r="AK62" s="63" t="e">
        <f t="shared" si="74"/>
        <v>#DIV/0!</v>
      </c>
      <c r="AL62" s="69" t="e">
        <f t="shared" si="23"/>
        <v>#DIV/0!</v>
      </c>
      <c r="AM62" s="4"/>
      <c r="AN62" s="62" t="e">
        <f t="shared" si="75"/>
        <v>#DIV/0!</v>
      </c>
      <c r="AO62" s="4"/>
      <c r="AP62" s="4">
        <f t="shared" si="107"/>
        <v>463</v>
      </c>
      <c r="AQ62" s="69">
        <f t="shared" si="24"/>
        <v>-0.63743148003132344</v>
      </c>
      <c r="AR62" s="4"/>
      <c r="AS62" s="4">
        <f t="shared" si="108"/>
        <v>21160656</v>
      </c>
      <c r="AT62" s="69">
        <f t="shared" si="25"/>
        <v>-0.65032913815117033</v>
      </c>
      <c r="AU62" s="4"/>
      <c r="AV62" s="4">
        <f t="shared" si="109"/>
        <v>498</v>
      </c>
      <c r="AW62" s="69">
        <f t="shared" si="26"/>
        <v>-0.65320334261838442</v>
      </c>
      <c r="AX62" s="63" t="e">
        <f t="shared" si="76"/>
        <v>#DIV/0!</v>
      </c>
      <c r="AY62" s="69" t="e">
        <f t="shared" si="27"/>
        <v>#DIV/0!</v>
      </c>
      <c r="AZ62" s="4"/>
      <c r="BA62" s="62" t="e">
        <f t="shared" si="77"/>
        <v>#DIV/0!</v>
      </c>
      <c r="BB62" s="4"/>
      <c r="BC62" s="4">
        <f t="shared" si="110"/>
        <v>109</v>
      </c>
      <c r="BD62" s="69">
        <f t="shared" si="28"/>
        <v>1.5348837209302326</v>
      </c>
      <c r="BE62" s="4"/>
      <c r="BF62" s="4">
        <f t="shared" si="111"/>
        <v>8533874</v>
      </c>
      <c r="BG62" s="69">
        <f t="shared" si="29"/>
        <v>2.3936951260346468</v>
      </c>
      <c r="BH62" s="4"/>
      <c r="BI62" s="4">
        <f t="shared" si="112"/>
        <v>111</v>
      </c>
      <c r="BJ62" s="69">
        <f t="shared" si="30"/>
        <v>1.5813953488372094</v>
      </c>
      <c r="BK62" s="63" t="e">
        <f t="shared" si="78"/>
        <v>#DIV/0!</v>
      </c>
      <c r="BL62" s="69" t="e">
        <f t="shared" si="31"/>
        <v>#DIV/0!</v>
      </c>
      <c r="BM62" s="4"/>
      <c r="BN62" s="61" t="e">
        <f t="shared" si="79"/>
        <v>#DIV/0!</v>
      </c>
      <c r="BO62" s="4"/>
      <c r="BP62" s="4">
        <f t="shared" si="113"/>
        <v>420</v>
      </c>
      <c r="BQ62" s="69">
        <f t="shared" si="32"/>
        <v>-0.61467889908256879</v>
      </c>
      <c r="BR62" s="4"/>
      <c r="BS62" s="4">
        <f t="shared" si="114"/>
        <v>17701214</v>
      </c>
      <c r="BT62" s="69">
        <f t="shared" si="33"/>
        <v>-0.59854318819986618</v>
      </c>
      <c r="BU62" s="4"/>
      <c r="BV62" s="4">
        <f t="shared" si="115"/>
        <v>440</v>
      </c>
      <c r="BW62" s="69">
        <f t="shared" si="34"/>
        <v>-0.63485477178423233</v>
      </c>
      <c r="BX62" s="63" t="e">
        <f t="shared" si="80"/>
        <v>#DIV/0!</v>
      </c>
      <c r="BY62" s="69" t="e">
        <f t="shared" si="35"/>
        <v>#DIV/0!</v>
      </c>
      <c r="BZ62" s="4"/>
      <c r="CA62" s="62" t="e">
        <f t="shared" si="81"/>
        <v>#DIV/0!</v>
      </c>
      <c r="CB62" s="4"/>
      <c r="CC62" s="4">
        <f t="shared" si="116"/>
        <v>265</v>
      </c>
      <c r="CD62" s="69">
        <f t="shared" si="36"/>
        <v>-0.65494791666666674</v>
      </c>
      <c r="CE62" s="4"/>
      <c r="CF62" s="4">
        <f t="shared" si="117"/>
        <v>20988619</v>
      </c>
      <c r="CG62" s="69">
        <f t="shared" si="37"/>
        <v>-0.66886260388462815</v>
      </c>
      <c r="CH62" s="4"/>
      <c r="CI62" s="4">
        <f t="shared" si="118"/>
        <v>270</v>
      </c>
      <c r="CJ62" s="69">
        <f t="shared" si="38"/>
        <v>-0.65994962216624686</v>
      </c>
      <c r="CK62" s="63" t="e">
        <f t="shared" si="82"/>
        <v>#DIV/0!</v>
      </c>
      <c r="CL62" s="69" t="e">
        <f t="shared" si="39"/>
        <v>#DIV/0!</v>
      </c>
      <c r="CM62" s="4"/>
      <c r="CN62" s="62" t="e">
        <f t="shared" si="83"/>
        <v>#DIV/0!</v>
      </c>
      <c r="CO62" s="4"/>
      <c r="CP62" s="4">
        <f t="shared" si="119"/>
        <v>298</v>
      </c>
      <c r="CQ62" s="69">
        <f t="shared" si="40"/>
        <v>-0.69560776302349336</v>
      </c>
      <c r="CR62" s="4"/>
      <c r="CS62" s="4">
        <f t="shared" si="120"/>
        <v>12800556</v>
      </c>
      <c r="CT62" s="69">
        <f t="shared" si="41"/>
        <v>-0.70229119535847473</v>
      </c>
      <c r="CU62" s="4"/>
      <c r="CV62" s="4">
        <f t="shared" si="121"/>
        <v>317</v>
      </c>
      <c r="CW62" s="69">
        <f t="shared" si="42"/>
        <v>-0.70566388115134626</v>
      </c>
      <c r="CX62" s="63" t="e">
        <f t="shared" si="84"/>
        <v>#DIV/0!</v>
      </c>
      <c r="CY62" s="69" t="e">
        <f t="shared" si="43"/>
        <v>#DIV/0!</v>
      </c>
      <c r="CZ62" s="4"/>
      <c r="DA62" s="62" t="e">
        <f t="shared" si="85"/>
        <v>#DIV/0!</v>
      </c>
      <c r="DB62" s="4"/>
      <c r="DC62" s="4">
        <f t="shared" si="122"/>
        <v>332</v>
      </c>
      <c r="DD62" s="69">
        <f t="shared" si="44"/>
        <v>-0.58080808080808088</v>
      </c>
      <c r="DE62" s="4"/>
      <c r="DF62" s="4">
        <f t="shared" si="123"/>
        <v>14673723</v>
      </c>
      <c r="DG62" s="69">
        <f t="shared" si="45"/>
        <v>-0.555479205431193</v>
      </c>
      <c r="DH62" s="4"/>
      <c r="DI62" s="4">
        <f t="shared" si="124"/>
        <v>353</v>
      </c>
      <c r="DJ62" s="69">
        <f t="shared" si="46"/>
        <v>-0.61920172599784251</v>
      </c>
      <c r="DK62" s="63" t="e">
        <f t="shared" si="47"/>
        <v>#DIV/0!</v>
      </c>
      <c r="DL62" s="69" t="e">
        <f t="shared" si="48"/>
        <v>#DIV/0!</v>
      </c>
      <c r="DM62" s="4"/>
      <c r="DN62" s="62" t="e">
        <f t="shared" si="86"/>
        <v>#DIV/0!</v>
      </c>
      <c r="DO62" s="4"/>
      <c r="DP62" s="4">
        <f t="shared" si="125"/>
        <v>90</v>
      </c>
      <c r="DQ62" s="69">
        <f t="shared" si="49"/>
        <v>-0.87031700288184433</v>
      </c>
      <c r="DR62" s="4"/>
      <c r="DS62" s="4">
        <f t="shared" si="126"/>
        <v>2588970</v>
      </c>
      <c r="DT62" s="69">
        <f t="shared" si="50"/>
        <v>-0.89799211563297021</v>
      </c>
      <c r="DU62" s="4"/>
      <c r="DV62" s="4">
        <f t="shared" si="127"/>
        <v>108</v>
      </c>
      <c r="DW62" s="69">
        <f t="shared" si="51"/>
        <v>-0.88424437299035374</v>
      </c>
      <c r="DX62" s="63" t="e">
        <f t="shared" si="87"/>
        <v>#DIV/0!</v>
      </c>
      <c r="DY62" s="69" t="e">
        <f t="shared" si="52"/>
        <v>#DIV/0!</v>
      </c>
      <c r="DZ62" s="4"/>
      <c r="EA62" s="62" t="e">
        <f t="shared" si="88"/>
        <v>#DIV/0!</v>
      </c>
      <c r="EB62" s="4">
        <v>0</v>
      </c>
      <c r="EC62" s="4">
        <f t="shared" si="128"/>
        <v>0</v>
      </c>
      <c r="ED62" s="69">
        <f t="shared" si="53"/>
        <v>-1</v>
      </c>
      <c r="EE62" s="4">
        <v>0</v>
      </c>
      <c r="EF62" s="4">
        <f t="shared" si="137"/>
        <v>0</v>
      </c>
      <c r="EG62" s="69">
        <f t="shared" si="54"/>
        <v>-1</v>
      </c>
      <c r="EH62" s="4">
        <v>0</v>
      </c>
      <c r="EI62" s="4">
        <f t="shared" si="129"/>
        <v>0</v>
      </c>
      <c r="EJ62" s="69">
        <f t="shared" si="55"/>
        <v>-1</v>
      </c>
      <c r="EK62" s="63" t="e">
        <f t="shared" si="140"/>
        <v>#DIV/0!</v>
      </c>
      <c r="EL62" s="69" t="e">
        <f t="shared" si="56"/>
        <v>#DIV/0!</v>
      </c>
      <c r="EM62" s="4">
        <v>0</v>
      </c>
      <c r="EN62" s="62" t="e">
        <f t="shared" si="90"/>
        <v>#DIV/0!</v>
      </c>
      <c r="EO62" s="4"/>
      <c r="EP62" s="4">
        <f t="shared" si="130"/>
        <v>65</v>
      </c>
      <c r="EQ62" s="69" t="e">
        <f t="shared" si="57"/>
        <v>#DIV/0!</v>
      </c>
      <c r="ER62" s="4"/>
      <c r="ES62" s="4">
        <f t="shared" si="138"/>
        <v>8657350</v>
      </c>
      <c r="ET62" s="69" t="e">
        <f t="shared" si="58"/>
        <v>#DIV/0!</v>
      </c>
      <c r="EU62" s="4"/>
      <c r="EV62" s="4">
        <f t="shared" si="131"/>
        <v>65</v>
      </c>
      <c r="EW62" s="69" t="e">
        <f t="shared" si="59"/>
        <v>#DIV/0!</v>
      </c>
      <c r="EX62" s="63" t="e">
        <f t="shared" si="91"/>
        <v>#DIV/0!</v>
      </c>
      <c r="EY62" s="69" t="e">
        <f t="shared" si="60"/>
        <v>#DIV/0!</v>
      </c>
      <c r="EZ62" s="4"/>
      <c r="FA62" s="62" t="e">
        <f t="shared" si="92"/>
        <v>#DIV/0!</v>
      </c>
      <c r="FB62" s="4"/>
      <c r="FC62" s="4">
        <f t="shared" si="132"/>
        <v>37</v>
      </c>
      <c r="FD62" s="69" t="e">
        <f t="shared" si="61"/>
        <v>#DIV/0!</v>
      </c>
      <c r="FE62" s="4"/>
      <c r="FF62" s="4">
        <f t="shared" si="139"/>
        <v>1683990</v>
      </c>
      <c r="FG62" s="69" t="e">
        <f t="shared" si="62"/>
        <v>#DIV/0!</v>
      </c>
      <c r="FH62" s="4"/>
      <c r="FI62" s="4">
        <f t="shared" si="133"/>
        <v>41</v>
      </c>
      <c r="FJ62" s="69" t="e">
        <f t="shared" si="63"/>
        <v>#DIV/0!</v>
      </c>
      <c r="FK62" s="63" t="e">
        <f t="shared" si="93"/>
        <v>#DIV/0!</v>
      </c>
      <c r="FL62" s="69" t="e">
        <f t="shared" si="64"/>
        <v>#DIV/0!</v>
      </c>
      <c r="FM62" s="4"/>
      <c r="FN62" s="62" t="e">
        <f t="shared" si="94"/>
        <v>#DIV/0!</v>
      </c>
      <c r="FQ62" s="9">
        <v>45857</v>
      </c>
      <c r="FR62" s="4">
        <f t="shared" si="95"/>
        <v>0</v>
      </c>
      <c r="FS62" s="4">
        <f t="shared" si="134"/>
        <v>4539</v>
      </c>
      <c r="FT62" s="69">
        <f t="shared" si="65"/>
        <v>-0.65831074977416448</v>
      </c>
      <c r="FU62" s="4">
        <f t="shared" si="96"/>
        <v>0</v>
      </c>
      <c r="FV62" s="4">
        <f t="shared" si="135"/>
        <v>223101544</v>
      </c>
      <c r="FW62" s="69">
        <f t="shared" si="66"/>
        <v>-0.61580001068278678</v>
      </c>
      <c r="FX62" s="4">
        <f t="shared" si="97"/>
        <v>0</v>
      </c>
      <c r="FY62" s="4">
        <f t="shared" si="136"/>
        <v>4776</v>
      </c>
      <c r="FZ62" s="69">
        <f t="shared" si="67"/>
        <v>-0.67602767602767599</v>
      </c>
      <c r="GA62" s="4" t="e">
        <f t="shared" si="98"/>
        <v>#DIV/0!</v>
      </c>
      <c r="GB62" s="69" t="e">
        <f t="shared" si="68"/>
        <v>#DIV/0!</v>
      </c>
    </row>
    <row r="63" spans="1:184" x14ac:dyDescent="0.3">
      <c r="A63" s="9">
        <v>45858</v>
      </c>
      <c r="B63" s="71"/>
      <c r="C63" s="4">
        <f t="shared" si="99"/>
        <v>1549</v>
      </c>
      <c r="D63" s="69">
        <f t="shared" si="12"/>
        <v>-0.6960361067503924</v>
      </c>
      <c r="E63" s="4"/>
      <c r="F63" s="4">
        <f t="shared" si="100"/>
        <v>74013950</v>
      </c>
      <c r="G63" s="141">
        <f t="shared" si="13"/>
        <v>-0.64304474673970535</v>
      </c>
      <c r="H63" s="4"/>
      <c r="I63" s="4">
        <f t="shared" si="101"/>
        <v>1622</v>
      </c>
      <c r="J63" s="141">
        <f t="shared" si="14"/>
        <v>-0.70298480131843988</v>
      </c>
      <c r="K63" s="4" t="e">
        <f t="shared" si="69"/>
        <v>#DIV/0!</v>
      </c>
      <c r="L63" s="69" t="e">
        <f t="shared" si="15"/>
        <v>#DIV/0!</v>
      </c>
      <c r="M63" s="4"/>
      <c r="N63" s="61" t="e">
        <f t="shared" si="70"/>
        <v>#DIV/0!</v>
      </c>
      <c r="O63" s="4"/>
      <c r="P63" s="4">
        <f t="shared" si="71"/>
        <v>436</v>
      </c>
      <c r="Q63" s="69">
        <f t="shared" si="16"/>
        <v>-0.65175718849840258</v>
      </c>
      <c r="R63" s="4"/>
      <c r="S63" s="4">
        <f t="shared" si="102"/>
        <v>22761892</v>
      </c>
      <c r="T63" s="69">
        <f t="shared" si="17"/>
        <v>-0.60791599351013659</v>
      </c>
      <c r="U63" s="4"/>
      <c r="V63" s="4">
        <f t="shared" si="103"/>
        <v>447</v>
      </c>
      <c r="W63" s="69">
        <f t="shared" si="18"/>
        <v>-0.67228739002932558</v>
      </c>
      <c r="X63" s="63" t="e">
        <f t="shared" si="72"/>
        <v>#DIV/0!</v>
      </c>
      <c r="Y63" s="69" t="e">
        <f t="shared" si="19"/>
        <v>#DIV/0!</v>
      </c>
      <c r="Z63" s="4"/>
      <c r="AA63" s="62" t="e">
        <f t="shared" si="73"/>
        <v>#DIV/0!</v>
      </c>
      <c r="AB63" s="4"/>
      <c r="AC63" s="4">
        <f t="shared" si="104"/>
        <v>475</v>
      </c>
      <c r="AD63" s="69">
        <f t="shared" si="20"/>
        <v>-0.68626155878467632</v>
      </c>
      <c r="AE63" s="4"/>
      <c r="AF63" s="63">
        <f t="shared" si="105"/>
        <v>17536750</v>
      </c>
      <c r="AG63" s="69">
        <f t="shared" si="21"/>
        <v>-0.66311227148670093</v>
      </c>
      <c r="AH63" s="4"/>
      <c r="AI63" s="4">
        <f t="shared" si="106"/>
        <v>504</v>
      </c>
      <c r="AJ63" s="69">
        <f t="shared" si="22"/>
        <v>-0.70457209847596713</v>
      </c>
      <c r="AK63" s="63" t="e">
        <f t="shared" si="74"/>
        <v>#DIV/0!</v>
      </c>
      <c r="AL63" s="69" t="e">
        <f t="shared" si="23"/>
        <v>#DIV/0!</v>
      </c>
      <c r="AM63" s="4"/>
      <c r="AN63" s="62" t="e">
        <f t="shared" si="75"/>
        <v>#DIV/0!</v>
      </c>
      <c r="AO63" s="4"/>
      <c r="AP63" s="4">
        <f t="shared" si="107"/>
        <v>463</v>
      </c>
      <c r="AQ63" s="69">
        <f t="shared" si="24"/>
        <v>-0.64817629179331315</v>
      </c>
      <c r="AR63" s="4"/>
      <c r="AS63" s="4">
        <f t="shared" si="108"/>
        <v>21160656</v>
      </c>
      <c r="AT63" s="69">
        <f t="shared" si="25"/>
        <v>-0.66153405477661575</v>
      </c>
      <c r="AU63" s="4"/>
      <c r="AV63" s="4">
        <f t="shared" si="109"/>
        <v>498</v>
      </c>
      <c r="AW63" s="69">
        <f t="shared" si="26"/>
        <v>-0.66283006093432628</v>
      </c>
      <c r="AX63" s="63" t="e">
        <f t="shared" si="76"/>
        <v>#DIV/0!</v>
      </c>
      <c r="AY63" s="69" t="e">
        <f t="shared" si="27"/>
        <v>#DIV/0!</v>
      </c>
      <c r="AZ63" s="4"/>
      <c r="BA63" s="62" t="e">
        <f t="shared" si="77"/>
        <v>#DIV/0!</v>
      </c>
      <c r="BB63" s="4"/>
      <c r="BC63" s="4">
        <f t="shared" si="110"/>
        <v>109</v>
      </c>
      <c r="BD63" s="69">
        <f t="shared" si="28"/>
        <v>1.4772727272727271</v>
      </c>
      <c r="BE63" s="4"/>
      <c r="BF63" s="4">
        <f t="shared" si="111"/>
        <v>8533874</v>
      </c>
      <c r="BG63" s="69">
        <f t="shared" si="29"/>
        <v>2.3081954833587637</v>
      </c>
      <c r="BH63" s="4"/>
      <c r="BI63" s="4">
        <f t="shared" si="112"/>
        <v>111</v>
      </c>
      <c r="BJ63" s="69">
        <f t="shared" si="30"/>
        <v>1.5227272727272729</v>
      </c>
      <c r="BK63" s="63" t="e">
        <f t="shared" si="78"/>
        <v>#DIV/0!</v>
      </c>
      <c r="BL63" s="69" t="e">
        <f t="shared" si="31"/>
        <v>#DIV/0!</v>
      </c>
      <c r="BM63" s="4"/>
      <c r="BN63" s="61" t="e">
        <f t="shared" si="79"/>
        <v>#DIV/0!</v>
      </c>
      <c r="BO63" s="4"/>
      <c r="BP63" s="4">
        <f t="shared" si="113"/>
        <v>420</v>
      </c>
      <c r="BQ63" s="69">
        <f t="shared" si="32"/>
        <v>-0.62831858407079644</v>
      </c>
      <c r="BR63" s="4"/>
      <c r="BS63" s="4">
        <f t="shared" si="114"/>
        <v>17701214</v>
      </c>
      <c r="BT63" s="69">
        <f t="shared" si="33"/>
        <v>-0.61370401237982819</v>
      </c>
      <c r="BU63" s="4"/>
      <c r="BV63" s="4">
        <f t="shared" si="115"/>
        <v>440</v>
      </c>
      <c r="BW63" s="69">
        <f t="shared" si="34"/>
        <v>-0.64658634538152615</v>
      </c>
      <c r="BX63" s="63" t="e">
        <f t="shared" si="80"/>
        <v>#DIV/0!</v>
      </c>
      <c r="BY63" s="69" t="e">
        <f t="shared" si="35"/>
        <v>#DIV/0!</v>
      </c>
      <c r="BZ63" s="4"/>
      <c r="CA63" s="62" t="e">
        <f t="shared" si="81"/>
        <v>#DIV/0!</v>
      </c>
      <c r="CB63" s="4"/>
      <c r="CC63" s="4">
        <f t="shared" si="116"/>
        <v>265</v>
      </c>
      <c r="CD63" s="69">
        <f t="shared" si="36"/>
        <v>-0.66750313676286077</v>
      </c>
      <c r="CE63" s="4"/>
      <c r="CF63" s="4">
        <f t="shared" si="117"/>
        <v>20988619</v>
      </c>
      <c r="CG63" s="69">
        <f t="shared" si="37"/>
        <v>-0.68100658937237046</v>
      </c>
      <c r="CH63" s="4"/>
      <c r="CI63" s="4">
        <f t="shared" si="118"/>
        <v>270</v>
      </c>
      <c r="CJ63" s="69">
        <f t="shared" si="38"/>
        <v>-0.67193195625759417</v>
      </c>
      <c r="CK63" s="63" t="e">
        <f t="shared" si="82"/>
        <v>#DIV/0!</v>
      </c>
      <c r="CL63" s="69" t="e">
        <f t="shared" si="39"/>
        <v>#DIV/0!</v>
      </c>
      <c r="CM63" s="4"/>
      <c r="CN63" s="62" t="e">
        <f t="shared" si="83"/>
        <v>#DIV/0!</v>
      </c>
      <c r="CO63" s="4"/>
      <c r="CP63" s="4">
        <f t="shared" si="119"/>
        <v>298</v>
      </c>
      <c r="CQ63" s="69">
        <f t="shared" si="40"/>
        <v>-0.70726915520628686</v>
      </c>
      <c r="CR63" s="4"/>
      <c r="CS63" s="4">
        <f t="shared" si="120"/>
        <v>12800556</v>
      </c>
      <c r="CT63" s="69">
        <f t="shared" si="41"/>
        <v>-0.71179754801249917</v>
      </c>
      <c r="CU63" s="4"/>
      <c r="CV63" s="4">
        <f t="shared" si="121"/>
        <v>317</v>
      </c>
      <c r="CW63" s="69">
        <f t="shared" si="42"/>
        <v>-0.71746880570409988</v>
      </c>
      <c r="CX63" s="63" t="e">
        <f t="shared" si="84"/>
        <v>#DIV/0!</v>
      </c>
      <c r="CY63" s="69" t="e">
        <f t="shared" si="43"/>
        <v>#DIV/0!</v>
      </c>
      <c r="CZ63" s="4"/>
      <c r="DA63" s="62" t="e">
        <f t="shared" si="85"/>
        <v>#DIV/0!</v>
      </c>
      <c r="DB63" s="4"/>
      <c r="DC63" s="4">
        <f t="shared" si="122"/>
        <v>332</v>
      </c>
      <c r="DD63" s="69">
        <f t="shared" si="44"/>
        <v>-0.59903381642512077</v>
      </c>
      <c r="DE63" s="4"/>
      <c r="DF63" s="4">
        <f t="shared" si="123"/>
        <v>14673723</v>
      </c>
      <c r="DG63" s="69">
        <f t="shared" si="45"/>
        <v>-0.57303498912504769</v>
      </c>
      <c r="DH63" s="4"/>
      <c r="DI63" s="4">
        <f t="shared" si="124"/>
        <v>353</v>
      </c>
      <c r="DJ63" s="69">
        <f t="shared" si="46"/>
        <v>-0.63533057851239672</v>
      </c>
      <c r="DK63" s="63" t="e">
        <f t="shared" si="47"/>
        <v>#DIV/0!</v>
      </c>
      <c r="DL63" s="69" t="e">
        <f t="shared" si="48"/>
        <v>#DIV/0!</v>
      </c>
      <c r="DM63" s="4"/>
      <c r="DN63" s="62" t="e">
        <f t="shared" si="86"/>
        <v>#DIV/0!</v>
      </c>
      <c r="DO63" s="4"/>
      <c r="DP63" s="4">
        <f t="shared" si="125"/>
        <v>90</v>
      </c>
      <c r="DQ63" s="69">
        <f t="shared" si="49"/>
        <v>-0.87447698744769875</v>
      </c>
      <c r="DR63" s="4"/>
      <c r="DS63" s="4">
        <f t="shared" si="126"/>
        <v>2588970</v>
      </c>
      <c r="DT63" s="69">
        <f t="shared" si="50"/>
        <v>-0.90107188649386338</v>
      </c>
      <c r="DU63" s="4"/>
      <c r="DV63" s="4">
        <f t="shared" si="127"/>
        <v>108</v>
      </c>
      <c r="DW63" s="69">
        <f t="shared" si="51"/>
        <v>-0.88945752302968273</v>
      </c>
      <c r="DX63" s="63" t="e">
        <f t="shared" si="87"/>
        <v>#DIV/0!</v>
      </c>
      <c r="DY63" s="69" t="e">
        <f t="shared" si="52"/>
        <v>#DIV/0!</v>
      </c>
      <c r="DZ63" s="4"/>
      <c r="EA63" s="62" t="e">
        <f t="shared" si="88"/>
        <v>#DIV/0!</v>
      </c>
      <c r="EB63" s="4">
        <v>0</v>
      </c>
      <c r="EC63" s="4">
        <f t="shared" si="128"/>
        <v>0</v>
      </c>
      <c r="ED63" s="69">
        <f t="shared" si="53"/>
        <v>-1</v>
      </c>
      <c r="EE63" s="4">
        <v>0</v>
      </c>
      <c r="EF63" s="4">
        <f t="shared" si="137"/>
        <v>0</v>
      </c>
      <c r="EG63" s="69">
        <f t="shared" si="54"/>
        <v>-1</v>
      </c>
      <c r="EH63" s="4">
        <v>0</v>
      </c>
      <c r="EI63" s="4">
        <f t="shared" si="129"/>
        <v>0</v>
      </c>
      <c r="EJ63" s="69">
        <f t="shared" si="55"/>
        <v>-1</v>
      </c>
      <c r="EK63" s="63" t="e">
        <f t="shared" si="140"/>
        <v>#DIV/0!</v>
      </c>
      <c r="EL63" s="69" t="e">
        <f t="shared" si="56"/>
        <v>#DIV/0!</v>
      </c>
      <c r="EM63" s="4">
        <v>0</v>
      </c>
      <c r="EN63" s="62" t="e">
        <f t="shared" si="90"/>
        <v>#DIV/0!</v>
      </c>
      <c r="EO63" s="4"/>
      <c r="EP63" s="4">
        <f t="shared" si="130"/>
        <v>65</v>
      </c>
      <c r="EQ63" s="69" t="e">
        <f t="shared" si="57"/>
        <v>#DIV/0!</v>
      </c>
      <c r="ER63" s="4"/>
      <c r="ES63" s="4">
        <f t="shared" si="138"/>
        <v>8657350</v>
      </c>
      <c r="ET63" s="69" t="e">
        <f t="shared" si="58"/>
        <v>#DIV/0!</v>
      </c>
      <c r="EU63" s="4"/>
      <c r="EV63" s="4">
        <f t="shared" si="131"/>
        <v>65</v>
      </c>
      <c r="EW63" s="69" t="e">
        <f t="shared" si="59"/>
        <v>#DIV/0!</v>
      </c>
      <c r="EX63" s="63" t="e">
        <f t="shared" si="91"/>
        <v>#DIV/0!</v>
      </c>
      <c r="EY63" s="69" t="e">
        <f t="shared" si="60"/>
        <v>#DIV/0!</v>
      </c>
      <c r="EZ63" s="4"/>
      <c r="FA63" s="62" t="e">
        <f t="shared" si="92"/>
        <v>#DIV/0!</v>
      </c>
      <c r="FB63" s="4"/>
      <c r="FC63" s="4">
        <f t="shared" si="132"/>
        <v>37</v>
      </c>
      <c r="FD63" s="69" t="e">
        <f t="shared" si="61"/>
        <v>#DIV/0!</v>
      </c>
      <c r="FE63" s="4"/>
      <c r="FF63" s="4">
        <f t="shared" si="139"/>
        <v>1683990</v>
      </c>
      <c r="FG63" s="69" t="e">
        <f t="shared" si="62"/>
        <v>#DIV/0!</v>
      </c>
      <c r="FH63" s="4"/>
      <c r="FI63" s="4">
        <f t="shared" si="133"/>
        <v>41</v>
      </c>
      <c r="FJ63" s="69" t="e">
        <f t="shared" si="63"/>
        <v>#DIV/0!</v>
      </c>
      <c r="FK63" s="63" t="e">
        <f t="shared" si="93"/>
        <v>#DIV/0!</v>
      </c>
      <c r="FL63" s="69" t="e">
        <f t="shared" si="64"/>
        <v>#DIV/0!</v>
      </c>
      <c r="FM63" s="4"/>
      <c r="FN63" s="62" t="e">
        <f t="shared" si="94"/>
        <v>#DIV/0!</v>
      </c>
      <c r="FQ63" s="9">
        <v>45858</v>
      </c>
      <c r="FR63" s="4">
        <f t="shared" si="95"/>
        <v>0</v>
      </c>
      <c r="FS63" s="4">
        <f t="shared" si="134"/>
        <v>4539</v>
      </c>
      <c r="FT63" s="69">
        <f t="shared" si="65"/>
        <v>-0.66948226898711138</v>
      </c>
      <c r="FU63" s="4">
        <f t="shared" si="96"/>
        <v>0</v>
      </c>
      <c r="FV63" s="4">
        <f t="shared" si="135"/>
        <v>223101544</v>
      </c>
      <c r="FW63" s="69">
        <f t="shared" si="66"/>
        <v>-0.62803714489063689</v>
      </c>
      <c r="FX63" s="4">
        <f t="shared" si="97"/>
        <v>0</v>
      </c>
      <c r="FY63" s="4">
        <f t="shared" si="136"/>
        <v>4776</v>
      </c>
      <c r="FZ63" s="69">
        <f t="shared" si="67"/>
        <v>-0.68663473525359231</v>
      </c>
      <c r="GA63" s="4" t="e">
        <f t="shared" si="98"/>
        <v>#DIV/0!</v>
      </c>
      <c r="GB63" s="69" t="e">
        <f t="shared" si="68"/>
        <v>#DIV/0!</v>
      </c>
    </row>
    <row r="64" spans="1:184" x14ac:dyDescent="0.3">
      <c r="A64" s="9">
        <v>45859</v>
      </c>
      <c r="B64" s="71"/>
      <c r="C64" s="4">
        <f t="shared" si="99"/>
        <v>1549</v>
      </c>
      <c r="D64" s="14">
        <f t="shared" si="12"/>
        <v>-0.70590468957660901</v>
      </c>
      <c r="E64" s="4"/>
      <c r="F64" s="4">
        <f t="shared" si="100"/>
        <v>74013950</v>
      </c>
      <c r="G64" s="41">
        <f t="shared" si="13"/>
        <v>-0.65340484198080429</v>
      </c>
      <c r="H64" s="4"/>
      <c r="I64" s="4">
        <f t="shared" si="101"/>
        <v>1622</v>
      </c>
      <c r="J64" s="41">
        <f t="shared" si="14"/>
        <v>-0.71225829341848501</v>
      </c>
      <c r="K64" s="4" t="e">
        <f t="shared" si="69"/>
        <v>#DIV/0!</v>
      </c>
      <c r="L64" s="14" t="e">
        <f t="shared" si="15"/>
        <v>#DIV/0!</v>
      </c>
      <c r="M64" s="4"/>
      <c r="N64" s="32" t="e">
        <f t="shared" si="70"/>
        <v>#DIV/0!</v>
      </c>
      <c r="O64" s="4"/>
      <c r="P64" s="4">
        <f t="shared" si="71"/>
        <v>436</v>
      </c>
      <c r="Q64" s="14">
        <f t="shared" si="16"/>
        <v>-0.66096423017107309</v>
      </c>
      <c r="R64" s="4"/>
      <c r="S64" s="4">
        <f t="shared" si="102"/>
        <v>22761892</v>
      </c>
      <c r="T64" s="14">
        <f t="shared" si="17"/>
        <v>-0.61749655229363842</v>
      </c>
      <c r="U64" s="4"/>
      <c r="V64" s="4">
        <f t="shared" si="103"/>
        <v>447</v>
      </c>
      <c r="W64" s="14">
        <f t="shared" si="18"/>
        <v>-0.68071428571428572</v>
      </c>
      <c r="X64" s="58" t="e">
        <f t="shared" si="72"/>
        <v>#DIV/0!</v>
      </c>
      <c r="Y64" s="14" t="e">
        <f t="shared" si="19"/>
        <v>#DIV/0!</v>
      </c>
      <c r="Z64" s="4"/>
      <c r="AA64" s="33" t="e">
        <f t="shared" si="73"/>
        <v>#DIV/0!</v>
      </c>
      <c r="AB64" s="4"/>
      <c r="AC64" s="4">
        <f t="shared" si="104"/>
        <v>475</v>
      </c>
      <c r="AD64" s="14">
        <f t="shared" si="20"/>
        <v>-0.69860406091370564</v>
      </c>
      <c r="AE64" s="4"/>
      <c r="AF64" s="58">
        <f t="shared" si="105"/>
        <v>17536750</v>
      </c>
      <c r="AG64" s="14">
        <f t="shared" si="21"/>
        <v>-0.67316853191126969</v>
      </c>
      <c r="AH64" s="4"/>
      <c r="AI64" s="4">
        <f t="shared" si="106"/>
        <v>504</v>
      </c>
      <c r="AJ64" s="14">
        <f t="shared" si="22"/>
        <v>-0.71589627959413749</v>
      </c>
      <c r="AK64" s="58" t="e">
        <f t="shared" si="74"/>
        <v>#DIV/0!</v>
      </c>
      <c r="AL64" s="14" t="e">
        <f t="shared" si="23"/>
        <v>#DIV/0!</v>
      </c>
      <c r="AM64" s="4"/>
      <c r="AN64" s="33" t="e">
        <f t="shared" si="75"/>
        <v>#DIV/0!</v>
      </c>
      <c r="AO64" s="4"/>
      <c r="AP64" s="4">
        <f t="shared" si="107"/>
        <v>463</v>
      </c>
      <c r="AQ64" s="14">
        <f t="shared" si="24"/>
        <v>-0.65980896399706102</v>
      </c>
      <c r="AR64" s="4"/>
      <c r="AS64" s="4">
        <f t="shared" si="108"/>
        <v>21160656</v>
      </c>
      <c r="AT64" s="14">
        <f t="shared" si="25"/>
        <v>-0.66950797698047615</v>
      </c>
      <c r="AU64" s="4"/>
      <c r="AV64" s="4">
        <f t="shared" si="109"/>
        <v>498</v>
      </c>
      <c r="AW64" s="14">
        <f t="shared" si="26"/>
        <v>-0.6764132553606238</v>
      </c>
      <c r="AX64" s="58" t="e">
        <f t="shared" si="76"/>
        <v>#DIV/0!</v>
      </c>
      <c r="AY64" s="14" t="e">
        <f t="shared" si="27"/>
        <v>#DIV/0!</v>
      </c>
      <c r="AZ64" s="4"/>
      <c r="BA64" s="33" t="e">
        <f t="shared" si="77"/>
        <v>#DIV/0!</v>
      </c>
      <c r="BB64" s="4"/>
      <c r="BC64" s="4">
        <f t="shared" si="110"/>
        <v>109</v>
      </c>
      <c r="BD64" s="14">
        <f t="shared" si="28"/>
        <v>1.4772727272727271</v>
      </c>
      <c r="BE64" s="4"/>
      <c r="BF64" s="4">
        <f t="shared" si="111"/>
        <v>8533874</v>
      </c>
      <c r="BG64" s="14">
        <f t="shared" si="29"/>
        <v>2.3081954833587637</v>
      </c>
      <c r="BH64" s="4"/>
      <c r="BI64" s="4">
        <f t="shared" si="112"/>
        <v>111</v>
      </c>
      <c r="BJ64" s="14">
        <f t="shared" si="30"/>
        <v>1.5227272727272729</v>
      </c>
      <c r="BK64" s="58" t="e">
        <f t="shared" si="78"/>
        <v>#DIV/0!</v>
      </c>
      <c r="BL64" s="14" t="e">
        <f t="shared" si="31"/>
        <v>#DIV/0!</v>
      </c>
      <c r="BM64" s="4"/>
      <c r="BN64" s="32" t="e">
        <f t="shared" si="79"/>
        <v>#DIV/0!</v>
      </c>
      <c r="BO64" s="4"/>
      <c r="BP64" s="4">
        <f t="shared" si="113"/>
        <v>420</v>
      </c>
      <c r="BQ64" s="14">
        <f t="shared" si="32"/>
        <v>-0.64194373401534532</v>
      </c>
      <c r="BR64" s="4"/>
      <c r="BS64" s="4">
        <f t="shared" si="114"/>
        <v>17701214</v>
      </c>
      <c r="BT64" s="14">
        <f t="shared" si="33"/>
        <v>-0.62695333175371903</v>
      </c>
      <c r="BU64" s="4"/>
      <c r="BV64" s="4">
        <f t="shared" si="115"/>
        <v>440</v>
      </c>
      <c r="BW64" s="14">
        <f t="shared" si="34"/>
        <v>-0.65838509316770188</v>
      </c>
      <c r="BX64" s="58" t="e">
        <f t="shared" si="80"/>
        <v>#DIV/0!</v>
      </c>
      <c r="BY64" s="14" t="e">
        <f t="shared" si="35"/>
        <v>#DIV/0!</v>
      </c>
      <c r="BZ64" s="4"/>
      <c r="CA64" s="33" t="e">
        <f t="shared" si="81"/>
        <v>#DIV/0!</v>
      </c>
      <c r="CB64" s="4"/>
      <c r="CC64" s="4">
        <f t="shared" si="116"/>
        <v>265</v>
      </c>
      <c r="CD64" s="14">
        <f t="shared" si="36"/>
        <v>-0.67722289890377585</v>
      </c>
      <c r="CE64" s="4"/>
      <c r="CF64" s="4">
        <f t="shared" si="117"/>
        <v>20988619</v>
      </c>
      <c r="CG64" s="14">
        <f t="shared" si="37"/>
        <v>-0.69028623861398708</v>
      </c>
      <c r="CH64" s="4"/>
      <c r="CI64" s="4">
        <f t="shared" si="118"/>
        <v>270</v>
      </c>
      <c r="CJ64" s="14">
        <f t="shared" si="38"/>
        <v>-0.68122786304604488</v>
      </c>
      <c r="CK64" s="58" t="e">
        <f t="shared" si="82"/>
        <v>#DIV/0!</v>
      </c>
      <c r="CL64" s="14" t="e">
        <f t="shared" si="39"/>
        <v>#DIV/0!</v>
      </c>
      <c r="CM64" s="4"/>
      <c r="CN64" s="33" t="e">
        <f t="shared" si="83"/>
        <v>#DIV/0!</v>
      </c>
      <c r="CO64" s="4"/>
      <c r="CP64" s="4">
        <f t="shared" si="119"/>
        <v>298</v>
      </c>
      <c r="CQ64" s="14">
        <f t="shared" si="40"/>
        <v>-0.71564885496183206</v>
      </c>
      <c r="CR64" s="4"/>
      <c r="CS64" s="4">
        <f t="shared" si="120"/>
        <v>12800556</v>
      </c>
      <c r="CT64" s="14">
        <f t="shared" si="41"/>
        <v>-0.71891068744300779</v>
      </c>
      <c r="CU64" s="4"/>
      <c r="CV64" s="4">
        <f t="shared" si="121"/>
        <v>317</v>
      </c>
      <c r="CW64" s="14">
        <f t="shared" si="42"/>
        <v>-0.72482638888888884</v>
      </c>
      <c r="CX64" s="58" t="e">
        <f t="shared" si="84"/>
        <v>#DIV/0!</v>
      </c>
      <c r="CY64" s="14" t="e">
        <f t="shared" si="43"/>
        <v>#DIV/0!</v>
      </c>
      <c r="CZ64" s="4"/>
      <c r="DA64" s="33" t="e">
        <f t="shared" si="85"/>
        <v>#DIV/0!</v>
      </c>
      <c r="DB64" s="4"/>
      <c r="DC64" s="4">
        <f t="shared" si="122"/>
        <v>332</v>
      </c>
      <c r="DD64" s="14">
        <f t="shared" si="44"/>
        <v>-0.61078546307151238</v>
      </c>
      <c r="DE64" s="4"/>
      <c r="DF64" s="4">
        <f t="shared" si="123"/>
        <v>14673723</v>
      </c>
      <c r="DG64" s="14">
        <f t="shared" si="45"/>
        <v>-0.58232642708210824</v>
      </c>
      <c r="DH64" s="4"/>
      <c r="DI64" s="4">
        <f t="shared" si="124"/>
        <v>353</v>
      </c>
      <c r="DJ64" s="14">
        <f t="shared" si="46"/>
        <v>-0.64700000000000002</v>
      </c>
      <c r="DK64" s="58" t="e">
        <f t="shared" si="47"/>
        <v>#DIV/0!</v>
      </c>
      <c r="DL64" s="14" t="e">
        <f t="shared" si="48"/>
        <v>#DIV/0!</v>
      </c>
      <c r="DM64" s="4"/>
      <c r="DN64" s="33" t="e">
        <f t="shared" si="86"/>
        <v>#DIV/0!</v>
      </c>
      <c r="DO64" s="4"/>
      <c r="DP64" s="4">
        <f t="shared" si="125"/>
        <v>90</v>
      </c>
      <c r="DQ64" s="14">
        <f t="shared" si="49"/>
        <v>-0.88047808764940239</v>
      </c>
      <c r="DR64" s="4"/>
      <c r="DS64" s="4">
        <f t="shared" si="126"/>
        <v>2588970</v>
      </c>
      <c r="DT64" s="14">
        <f t="shared" si="50"/>
        <v>-0.90648769115975891</v>
      </c>
      <c r="DU64" s="4"/>
      <c r="DV64" s="4">
        <f t="shared" si="127"/>
        <v>108</v>
      </c>
      <c r="DW64" s="14">
        <f t="shared" si="51"/>
        <v>-0.89411764705882357</v>
      </c>
      <c r="DX64" s="58" t="e">
        <f t="shared" si="87"/>
        <v>#DIV/0!</v>
      </c>
      <c r="DY64" s="14" t="e">
        <f t="shared" si="52"/>
        <v>#DIV/0!</v>
      </c>
      <c r="DZ64" s="4"/>
      <c r="EA64" s="33" t="e">
        <f t="shared" si="88"/>
        <v>#DIV/0!</v>
      </c>
      <c r="EB64" s="4">
        <v>0</v>
      </c>
      <c r="EC64" s="4">
        <f t="shared" si="128"/>
        <v>0</v>
      </c>
      <c r="ED64" s="14">
        <f t="shared" si="53"/>
        <v>-1</v>
      </c>
      <c r="EE64" s="4">
        <v>0</v>
      </c>
      <c r="EF64" s="4">
        <f t="shared" si="137"/>
        <v>0</v>
      </c>
      <c r="EG64" s="14">
        <f t="shared" si="54"/>
        <v>-1</v>
      </c>
      <c r="EH64" s="4">
        <v>0</v>
      </c>
      <c r="EI64" s="4">
        <f t="shared" si="129"/>
        <v>0</v>
      </c>
      <c r="EJ64" s="14">
        <f t="shared" si="55"/>
        <v>-1</v>
      </c>
      <c r="EK64" s="58" t="e">
        <f t="shared" si="140"/>
        <v>#DIV/0!</v>
      </c>
      <c r="EL64" s="14" t="e">
        <f t="shared" si="56"/>
        <v>#DIV/0!</v>
      </c>
      <c r="EM64" s="4">
        <v>0</v>
      </c>
      <c r="EN64" s="33" t="e">
        <f t="shared" si="90"/>
        <v>#DIV/0!</v>
      </c>
      <c r="EO64" s="4"/>
      <c r="EP64" s="4">
        <f t="shared" si="130"/>
        <v>65</v>
      </c>
      <c r="EQ64" s="14" t="e">
        <f t="shared" si="57"/>
        <v>#DIV/0!</v>
      </c>
      <c r="ER64" s="4"/>
      <c r="ES64" s="4">
        <f t="shared" si="138"/>
        <v>8657350</v>
      </c>
      <c r="ET64" s="14" t="e">
        <f t="shared" si="58"/>
        <v>#DIV/0!</v>
      </c>
      <c r="EU64" s="4"/>
      <c r="EV64" s="4">
        <f t="shared" si="131"/>
        <v>65</v>
      </c>
      <c r="EW64" s="14" t="e">
        <f t="shared" si="59"/>
        <v>#DIV/0!</v>
      </c>
      <c r="EX64" s="58" t="e">
        <f t="shared" si="91"/>
        <v>#DIV/0!</v>
      </c>
      <c r="EY64" s="14" t="e">
        <f t="shared" si="60"/>
        <v>#DIV/0!</v>
      </c>
      <c r="EZ64" s="4"/>
      <c r="FA64" s="33" t="e">
        <f t="shared" si="92"/>
        <v>#DIV/0!</v>
      </c>
      <c r="FB64" s="4"/>
      <c r="FC64" s="4">
        <f t="shared" si="132"/>
        <v>37</v>
      </c>
      <c r="FD64" s="14" t="e">
        <f t="shared" si="61"/>
        <v>#DIV/0!</v>
      </c>
      <c r="FE64" s="4"/>
      <c r="FF64" s="4">
        <f t="shared" si="139"/>
        <v>1683990</v>
      </c>
      <c r="FG64" s="14" t="e">
        <f t="shared" si="62"/>
        <v>#DIV/0!</v>
      </c>
      <c r="FH64" s="4"/>
      <c r="FI64" s="4">
        <f t="shared" si="133"/>
        <v>41</v>
      </c>
      <c r="FJ64" s="14" t="e">
        <f t="shared" si="63"/>
        <v>#DIV/0!</v>
      </c>
      <c r="FK64" s="58" t="e">
        <f t="shared" si="93"/>
        <v>#DIV/0!</v>
      </c>
      <c r="FL64" s="14" t="e">
        <f t="shared" si="64"/>
        <v>#DIV/0!</v>
      </c>
      <c r="FM64" s="4"/>
      <c r="FN64" s="33" t="e">
        <f t="shared" si="94"/>
        <v>#DIV/0!</v>
      </c>
      <c r="FQ64" s="9">
        <v>45859</v>
      </c>
      <c r="FR64" s="4">
        <f t="shared" si="95"/>
        <v>0</v>
      </c>
      <c r="FS64" s="4">
        <f t="shared" si="134"/>
        <v>4539</v>
      </c>
      <c r="FT64" s="14">
        <f t="shared" si="65"/>
        <v>-0.68041962965570657</v>
      </c>
      <c r="FU64" s="4">
        <f t="shared" si="96"/>
        <v>0</v>
      </c>
      <c r="FV64" s="4">
        <f t="shared" si="135"/>
        <v>223101544</v>
      </c>
      <c r="FW64" s="14">
        <f t="shared" si="66"/>
        <v>-0.63873720760464736</v>
      </c>
      <c r="FX64" s="4">
        <f t="shared" si="97"/>
        <v>0</v>
      </c>
      <c r="FY64" s="4">
        <f t="shared" si="136"/>
        <v>4776</v>
      </c>
      <c r="FZ64" s="14">
        <f t="shared" si="67"/>
        <v>-0.69685814027292925</v>
      </c>
      <c r="GA64" s="4" t="e">
        <f t="shared" si="98"/>
        <v>#DIV/0!</v>
      </c>
      <c r="GB64" s="14" t="e">
        <f t="shared" si="68"/>
        <v>#DIV/0!</v>
      </c>
    </row>
    <row r="65" spans="1:184" x14ac:dyDescent="0.3">
      <c r="A65" s="9">
        <v>45860</v>
      </c>
      <c r="B65" s="71"/>
      <c r="C65" s="4">
        <f t="shared" si="99"/>
        <v>1549</v>
      </c>
      <c r="D65" s="14">
        <f t="shared" si="12"/>
        <v>-0.72304666547470053</v>
      </c>
      <c r="E65" s="4"/>
      <c r="F65" s="4">
        <f t="shared" si="100"/>
        <v>74013950</v>
      </c>
      <c r="G65" s="41">
        <f t="shared" si="13"/>
        <v>-0.67539221468045607</v>
      </c>
      <c r="H65" s="4"/>
      <c r="I65" s="4">
        <f t="shared" si="101"/>
        <v>1622</v>
      </c>
      <c r="J65" s="41">
        <f t="shared" si="14"/>
        <v>-0.72912491649966604</v>
      </c>
      <c r="K65" s="4" t="e">
        <f t="shared" si="69"/>
        <v>#DIV/0!</v>
      </c>
      <c r="L65" s="14" t="e">
        <f t="shared" si="15"/>
        <v>#DIV/0!</v>
      </c>
      <c r="M65" s="4"/>
      <c r="N65" s="32" t="e">
        <f t="shared" si="70"/>
        <v>#DIV/0!</v>
      </c>
      <c r="O65" s="4"/>
      <c r="P65" s="4">
        <f t="shared" si="71"/>
        <v>436</v>
      </c>
      <c r="Q65" s="14">
        <f t="shared" si="16"/>
        <v>-0.68128654970760238</v>
      </c>
      <c r="R65" s="4"/>
      <c r="S65" s="4">
        <f t="shared" si="102"/>
        <v>22761892</v>
      </c>
      <c r="T65" s="14">
        <f t="shared" si="17"/>
        <v>-0.64027993187569365</v>
      </c>
      <c r="U65" s="4"/>
      <c r="V65" s="4">
        <f t="shared" si="103"/>
        <v>447</v>
      </c>
      <c r="W65" s="14">
        <f t="shared" si="18"/>
        <v>-0.69898989898989905</v>
      </c>
      <c r="X65" s="58" t="e">
        <f t="shared" si="72"/>
        <v>#DIV/0!</v>
      </c>
      <c r="Y65" s="14" t="e">
        <f t="shared" si="19"/>
        <v>#DIV/0!</v>
      </c>
      <c r="Z65" s="4"/>
      <c r="AA65" s="33" t="e">
        <f t="shared" si="73"/>
        <v>#DIV/0!</v>
      </c>
      <c r="AB65" s="4"/>
      <c r="AC65" s="4">
        <f t="shared" si="104"/>
        <v>475</v>
      </c>
      <c r="AD65" s="14">
        <f t="shared" si="20"/>
        <v>-0.71726190476190477</v>
      </c>
      <c r="AE65" s="4"/>
      <c r="AF65" s="58">
        <f t="shared" si="105"/>
        <v>17536750</v>
      </c>
      <c r="AG65" s="14">
        <f t="shared" si="21"/>
        <v>-0.69345839775060947</v>
      </c>
      <c r="AH65" s="4"/>
      <c r="AI65" s="4">
        <f t="shared" si="106"/>
        <v>504</v>
      </c>
      <c r="AJ65" s="14">
        <f t="shared" si="22"/>
        <v>-0.73598742797276062</v>
      </c>
      <c r="AK65" s="58" t="e">
        <f t="shared" si="74"/>
        <v>#DIV/0!</v>
      </c>
      <c r="AL65" s="14" t="e">
        <f t="shared" si="23"/>
        <v>#DIV/0!</v>
      </c>
      <c r="AM65" s="4"/>
      <c r="AN65" s="33" t="e">
        <f t="shared" si="75"/>
        <v>#DIV/0!</v>
      </c>
      <c r="AO65" s="4"/>
      <c r="AP65" s="4">
        <f t="shared" si="107"/>
        <v>463</v>
      </c>
      <c r="AQ65" s="14">
        <f t="shared" si="24"/>
        <v>-0.68374316939890711</v>
      </c>
      <c r="AR65" s="4"/>
      <c r="AS65" s="4">
        <f t="shared" si="108"/>
        <v>21160656</v>
      </c>
      <c r="AT65" s="14">
        <f t="shared" si="25"/>
        <v>-0.69674757671063214</v>
      </c>
      <c r="AU65" s="4"/>
      <c r="AV65" s="4">
        <f t="shared" si="109"/>
        <v>498</v>
      </c>
      <c r="AW65" s="14">
        <f t="shared" si="26"/>
        <v>-0.69854721549636811</v>
      </c>
      <c r="AX65" s="58" t="e">
        <f t="shared" si="76"/>
        <v>#DIV/0!</v>
      </c>
      <c r="AY65" s="14" t="e">
        <f t="shared" si="27"/>
        <v>#DIV/0!</v>
      </c>
      <c r="AZ65" s="4"/>
      <c r="BA65" s="33" t="e">
        <f t="shared" si="77"/>
        <v>#DIV/0!</v>
      </c>
      <c r="BB65" s="4"/>
      <c r="BC65" s="4">
        <f t="shared" si="110"/>
        <v>109</v>
      </c>
      <c r="BD65" s="14">
        <f t="shared" si="28"/>
        <v>1.2708333333333335</v>
      </c>
      <c r="BE65" s="4"/>
      <c r="BF65" s="4">
        <f t="shared" si="111"/>
        <v>8533874</v>
      </c>
      <c r="BG65" s="14">
        <f t="shared" si="29"/>
        <v>2.0180882848064914</v>
      </c>
      <c r="BH65" s="4"/>
      <c r="BI65" s="4">
        <f t="shared" si="112"/>
        <v>111</v>
      </c>
      <c r="BJ65" s="14">
        <f t="shared" si="30"/>
        <v>1.3125</v>
      </c>
      <c r="BK65" s="58" t="e">
        <f t="shared" si="78"/>
        <v>#DIV/0!</v>
      </c>
      <c r="BL65" s="14" t="e">
        <f t="shared" si="31"/>
        <v>#DIV/0!</v>
      </c>
      <c r="BM65" s="4"/>
      <c r="BN65" s="32" t="e">
        <f t="shared" si="79"/>
        <v>#DIV/0!</v>
      </c>
      <c r="BO65" s="4"/>
      <c r="BP65" s="4">
        <f t="shared" si="113"/>
        <v>420</v>
      </c>
      <c r="BQ65" s="14">
        <f t="shared" si="32"/>
        <v>-0.66373098478783032</v>
      </c>
      <c r="BR65" s="4"/>
      <c r="BS65" s="4">
        <f t="shared" si="114"/>
        <v>17701214</v>
      </c>
      <c r="BT65" s="14">
        <f t="shared" si="33"/>
        <v>-0.649462044313593</v>
      </c>
      <c r="BU65" s="4"/>
      <c r="BV65" s="4">
        <f t="shared" si="115"/>
        <v>440</v>
      </c>
      <c r="BW65" s="14">
        <f t="shared" si="34"/>
        <v>-0.67930029154518956</v>
      </c>
      <c r="BX65" s="58" t="e">
        <f t="shared" si="80"/>
        <v>#DIV/0!</v>
      </c>
      <c r="BY65" s="14" t="e">
        <f t="shared" si="35"/>
        <v>#DIV/0!</v>
      </c>
      <c r="BZ65" s="4"/>
      <c r="CA65" s="33" t="e">
        <f t="shared" si="81"/>
        <v>#DIV/0!</v>
      </c>
      <c r="CB65" s="4"/>
      <c r="CC65" s="4">
        <f t="shared" si="116"/>
        <v>265</v>
      </c>
      <c r="CD65" s="14">
        <f t="shared" si="36"/>
        <v>-0.69610091743119273</v>
      </c>
      <c r="CE65" s="4"/>
      <c r="CF65" s="4">
        <f t="shared" si="117"/>
        <v>20988619</v>
      </c>
      <c r="CG65" s="14">
        <f t="shared" si="37"/>
        <v>-0.71057474605261894</v>
      </c>
      <c r="CH65" s="4"/>
      <c r="CI65" s="4">
        <f t="shared" si="118"/>
        <v>270</v>
      </c>
      <c r="CJ65" s="14">
        <f t="shared" si="38"/>
        <v>-0.69933184855233854</v>
      </c>
      <c r="CK65" s="58" t="e">
        <f t="shared" si="82"/>
        <v>#DIV/0!</v>
      </c>
      <c r="CL65" s="14" t="e">
        <f t="shared" si="39"/>
        <v>#DIV/0!</v>
      </c>
      <c r="CM65" s="4"/>
      <c r="CN65" s="33" t="e">
        <f t="shared" si="83"/>
        <v>#DIV/0!</v>
      </c>
      <c r="CO65" s="4"/>
      <c r="CP65" s="4">
        <f t="shared" si="119"/>
        <v>298</v>
      </c>
      <c r="CQ65" s="14">
        <f t="shared" si="40"/>
        <v>-0.73225516621743036</v>
      </c>
      <c r="CR65" s="4"/>
      <c r="CS65" s="4">
        <f t="shared" si="120"/>
        <v>12800556</v>
      </c>
      <c r="CT65" s="14">
        <f t="shared" si="41"/>
        <v>-0.73499702702351888</v>
      </c>
      <c r="CU65" s="4"/>
      <c r="CV65" s="4">
        <f t="shared" si="121"/>
        <v>317</v>
      </c>
      <c r="CW65" s="14">
        <f t="shared" si="42"/>
        <v>-0.74101307189542487</v>
      </c>
      <c r="CX65" s="58" t="e">
        <f t="shared" si="84"/>
        <v>#DIV/0!</v>
      </c>
      <c r="CY65" s="14" t="e">
        <f t="shared" si="43"/>
        <v>#DIV/0!</v>
      </c>
      <c r="CZ65" s="4"/>
      <c r="DA65" s="33" t="e">
        <f t="shared" si="85"/>
        <v>#DIV/0!</v>
      </c>
      <c r="DB65" s="4"/>
      <c r="DC65" s="4">
        <f t="shared" si="122"/>
        <v>332</v>
      </c>
      <c r="DD65" s="14">
        <f t="shared" si="44"/>
        <v>-0.63436123348017626</v>
      </c>
      <c r="DE65" s="4"/>
      <c r="DF65" s="4">
        <f t="shared" si="123"/>
        <v>14673723</v>
      </c>
      <c r="DG65" s="14">
        <f t="shared" si="45"/>
        <v>-0.60522035316092393</v>
      </c>
      <c r="DH65" s="4"/>
      <c r="DI65" s="4">
        <f t="shared" si="124"/>
        <v>353</v>
      </c>
      <c r="DJ65" s="14">
        <f t="shared" si="46"/>
        <v>-0.66729500471253533</v>
      </c>
      <c r="DK65" s="58" t="e">
        <f t="shared" si="47"/>
        <v>#DIV/0!</v>
      </c>
      <c r="DL65" s="14" t="e">
        <f t="shared" si="48"/>
        <v>#DIV/0!</v>
      </c>
      <c r="DM65" s="4"/>
      <c r="DN65" s="33" t="e">
        <f t="shared" si="86"/>
        <v>#DIV/0!</v>
      </c>
      <c r="DO65" s="4"/>
      <c r="DP65" s="4">
        <f t="shared" si="125"/>
        <v>90</v>
      </c>
      <c r="DQ65" s="14">
        <f t="shared" si="49"/>
        <v>-0.88916256157635465</v>
      </c>
      <c r="DR65" s="4"/>
      <c r="DS65" s="4">
        <f t="shared" si="126"/>
        <v>2588970</v>
      </c>
      <c r="DT65" s="14">
        <f t="shared" si="50"/>
        <v>-0.9132883043557507</v>
      </c>
      <c r="DU65" s="4"/>
      <c r="DV65" s="4">
        <f t="shared" si="127"/>
        <v>108</v>
      </c>
      <c r="DW65" s="14">
        <f t="shared" si="51"/>
        <v>-0.90296495956873313</v>
      </c>
      <c r="DX65" s="58" t="e">
        <f t="shared" si="87"/>
        <v>#DIV/0!</v>
      </c>
      <c r="DY65" s="14" t="e">
        <f t="shared" si="52"/>
        <v>#DIV/0!</v>
      </c>
      <c r="DZ65" s="4"/>
      <c r="EA65" s="33" t="e">
        <f t="shared" si="88"/>
        <v>#DIV/0!</v>
      </c>
      <c r="EB65" s="4">
        <v>0</v>
      </c>
      <c r="EC65" s="4">
        <f t="shared" si="128"/>
        <v>0</v>
      </c>
      <c r="ED65" s="14">
        <f t="shared" si="53"/>
        <v>-1</v>
      </c>
      <c r="EE65" s="4">
        <v>0</v>
      </c>
      <c r="EF65" s="4">
        <f t="shared" si="137"/>
        <v>0</v>
      </c>
      <c r="EG65" s="14">
        <f t="shared" si="54"/>
        <v>-1</v>
      </c>
      <c r="EH65" s="4">
        <v>0</v>
      </c>
      <c r="EI65" s="4">
        <f t="shared" si="129"/>
        <v>0</v>
      </c>
      <c r="EJ65" s="14">
        <f t="shared" si="55"/>
        <v>-1</v>
      </c>
      <c r="EK65" s="58" t="e">
        <f t="shared" si="140"/>
        <v>#DIV/0!</v>
      </c>
      <c r="EL65" s="14" t="e">
        <f t="shared" si="56"/>
        <v>#DIV/0!</v>
      </c>
      <c r="EM65" s="4">
        <v>0</v>
      </c>
      <c r="EN65" s="33" t="e">
        <f t="shared" si="90"/>
        <v>#DIV/0!</v>
      </c>
      <c r="EO65" s="4"/>
      <c r="EP65" s="4">
        <f t="shared" si="130"/>
        <v>65</v>
      </c>
      <c r="EQ65" s="14" t="e">
        <f t="shared" si="57"/>
        <v>#DIV/0!</v>
      </c>
      <c r="ER65" s="4"/>
      <c r="ES65" s="4">
        <f t="shared" si="138"/>
        <v>8657350</v>
      </c>
      <c r="ET65" s="14" t="e">
        <f t="shared" si="58"/>
        <v>#DIV/0!</v>
      </c>
      <c r="EU65" s="4"/>
      <c r="EV65" s="4">
        <f t="shared" si="131"/>
        <v>65</v>
      </c>
      <c r="EW65" s="14" t="e">
        <f t="shared" si="59"/>
        <v>#DIV/0!</v>
      </c>
      <c r="EX65" s="58" t="e">
        <f t="shared" si="91"/>
        <v>#DIV/0!</v>
      </c>
      <c r="EY65" s="14" t="e">
        <f t="shared" si="60"/>
        <v>#DIV/0!</v>
      </c>
      <c r="EZ65" s="4"/>
      <c r="FA65" s="33" t="e">
        <f t="shared" si="92"/>
        <v>#DIV/0!</v>
      </c>
      <c r="FB65" s="4"/>
      <c r="FC65" s="4">
        <f t="shared" si="132"/>
        <v>37</v>
      </c>
      <c r="FD65" s="14" t="e">
        <f t="shared" si="61"/>
        <v>#DIV/0!</v>
      </c>
      <c r="FE65" s="4"/>
      <c r="FF65" s="4">
        <f t="shared" si="139"/>
        <v>1683990</v>
      </c>
      <c r="FG65" s="14" t="e">
        <f t="shared" si="62"/>
        <v>#DIV/0!</v>
      </c>
      <c r="FH65" s="4"/>
      <c r="FI65" s="4">
        <f t="shared" si="133"/>
        <v>41</v>
      </c>
      <c r="FJ65" s="14" t="e">
        <f t="shared" si="63"/>
        <v>#DIV/0!</v>
      </c>
      <c r="FK65" s="58" t="e">
        <f t="shared" si="93"/>
        <v>#DIV/0!</v>
      </c>
      <c r="FL65" s="14" t="e">
        <f t="shared" si="64"/>
        <v>#DIV/0!</v>
      </c>
      <c r="FM65" s="4"/>
      <c r="FN65" s="33" t="e">
        <f t="shared" si="94"/>
        <v>#DIV/0!</v>
      </c>
      <c r="FQ65" s="9">
        <v>45860</v>
      </c>
      <c r="FR65" s="4">
        <f t="shared" si="95"/>
        <v>0</v>
      </c>
      <c r="FS65" s="4">
        <f t="shared" si="134"/>
        <v>4539</v>
      </c>
      <c r="FT65" s="14">
        <f t="shared" si="65"/>
        <v>-0.7</v>
      </c>
      <c r="FU65" s="4">
        <f t="shared" si="96"/>
        <v>0</v>
      </c>
      <c r="FV65" s="4">
        <f t="shared" si="135"/>
        <v>223101544</v>
      </c>
      <c r="FW65" s="14">
        <f t="shared" si="66"/>
        <v>-0.66203629449068813</v>
      </c>
      <c r="FX65" s="4">
        <f t="shared" si="97"/>
        <v>0</v>
      </c>
      <c r="FY65" s="4">
        <f t="shared" si="136"/>
        <v>4776</v>
      </c>
      <c r="FZ65" s="14">
        <f t="shared" si="67"/>
        <v>-0.71581578007854341</v>
      </c>
      <c r="GA65" s="4" t="e">
        <f t="shared" si="98"/>
        <v>#DIV/0!</v>
      </c>
      <c r="GB65" s="14" t="e">
        <f t="shared" si="68"/>
        <v>#DIV/0!</v>
      </c>
    </row>
    <row r="66" spans="1:184" x14ac:dyDescent="0.3">
      <c r="A66" s="9">
        <v>45861</v>
      </c>
      <c r="B66" s="71"/>
      <c r="C66" s="4">
        <f t="shared" si="99"/>
        <v>1549</v>
      </c>
      <c r="D66" s="14">
        <f t="shared" si="12"/>
        <v>-0.73776874894193334</v>
      </c>
      <c r="E66" s="4"/>
      <c r="F66" s="4">
        <f t="shared" si="100"/>
        <v>74013950</v>
      </c>
      <c r="G66" s="41">
        <f t="shared" si="13"/>
        <v>-0.69419126463165681</v>
      </c>
      <c r="H66" s="4"/>
      <c r="I66" s="4">
        <f t="shared" si="101"/>
        <v>1622</v>
      </c>
      <c r="J66" s="41">
        <f t="shared" si="14"/>
        <v>-0.7434356216387219</v>
      </c>
      <c r="K66" s="4" t="e">
        <f t="shared" si="69"/>
        <v>#DIV/0!</v>
      </c>
      <c r="L66" s="14" t="e">
        <f t="shared" si="15"/>
        <v>#DIV/0!</v>
      </c>
      <c r="M66" s="4"/>
      <c r="N66" s="32" t="e">
        <f t="shared" si="70"/>
        <v>#DIV/0!</v>
      </c>
      <c r="O66" s="4"/>
      <c r="P66" s="4">
        <f t="shared" si="71"/>
        <v>436</v>
      </c>
      <c r="Q66" s="14">
        <f t="shared" si="16"/>
        <v>-0.69910282953761216</v>
      </c>
      <c r="R66" s="58"/>
      <c r="S66" s="4">
        <f t="shared" si="102"/>
        <v>22761892</v>
      </c>
      <c r="T66" s="14">
        <f t="shared" si="17"/>
        <v>-0.65953827595000891</v>
      </c>
      <c r="U66" s="4"/>
      <c r="V66" s="4">
        <f t="shared" si="103"/>
        <v>447</v>
      </c>
      <c r="W66" s="14">
        <f t="shared" si="18"/>
        <v>-0.71492346938775508</v>
      </c>
      <c r="X66" s="58" t="e">
        <f t="shared" si="72"/>
        <v>#DIV/0!</v>
      </c>
      <c r="Y66" s="14" t="e">
        <f t="shared" si="19"/>
        <v>#DIV/0!</v>
      </c>
      <c r="Z66" s="4"/>
      <c r="AA66" s="33" t="e">
        <f t="shared" si="73"/>
        <v>#DIV/0!</v>
      </c>
      <c r="AB66" s="4"/>
      <c r="AC66" s="4">
        <f t="shared" si="104"/>
        <v>475</v>
      </c>
      <c r="AD66" s="14">
        <f t="shared" si="20"/>
        <v>-0.73434004474272929</v>
      </c>
      <c r="AE66" s="58"/>
      <c r="AF66" s="58">
        <f t="shared" si="105"/>
        <v>17536750</v>
      </c>
      <c r="AG66" s="14">
        <f t="shared" si="21"/>
        <v>-0.7114722566262911</v>
      </c>
      <c r="AH66" s="4"/>
      <c r="AI66" s="4">
        <f t="shared" si="106"/>
        <v>504</v>
      </c>
      <c r="AJ66" s="14">
        <f t="shared" si="22"/>
        <v>-0.75111111111111106</v>
      </c>
      <c r="AK66" s="58" t="e">
        <f t="shared" si="74"/>
        <v>#DIV/0!</v>
      </c>
      <c r="AL66" s="14" t="e">
        <f t="shared" si="23"/>
        <v>#DIV/0!</v>
      </c>
      <c r="AM66" s="58"/>
      <c r="AN66" s="33" t="e">
        <f t="shared" si="75"/>
        <v>#DIV/0!</v>
      </c>
      <c r="AO66" s="4"/>
      <c r="AP66" s="4">
        <f t="shared" si="107"/>
        <v>463</v>
      </c>
      <c r="AQ66" s="14">
        <f t="shared" si="24"/>
        <v>-0.69935064935064939</v>
      </c>
      <c r="AR66" s="58"/>
      <c r="AS66" s="4">
        <f t="shared" si="108"/>
        <v>21160656</v>
      </c>
      <c r="AT66" s="14">
        <f t="shared" si="25"/>
        <v>-0.71181419488448472</v>
      </c>
      <c r="AU66" s="4"/>
      <c r="AV66" s="4">
        <f t="shared" si="109"/>
        <v>498</v>
      </c>
      <c r="AW66" s="14">
        <f t="shared" si="26"/>
        <v>-0.7136285221391605</v>
      </c>
      <c r="AX66" s="58" t="e">
        <f t="shared" si="76"/>
        <v>#DIV/0!</v>
      </c>
      <c r="AY66" s="14" t="e">
        <f t="shared" si="27"/>
        <v>#DIV/0!</v>
      </c>
      <c r="AZ66" s="58"/>
      <c r="BA66" s="33" t="e">
        <f t="shared" si="77"/>
        <v>#DIV/0!</v>
      </c>
      <c r="BB66" s="4"/>
      <c r="BC66" s="4">
        <f t="shared" si="110"/>
        <v>109</v>
      </c>
      <c r="BD66" s="14">
        <f t="shared" si="28"/>
        <v>1.1800000000000002</v>
      </c>
      <c r="BE66" s="58"/>
      <c r="BF66" s="4">
        <f t="shared" si="111"/>
        <v>8533874</v>
      </c>
      <c r="BG66" s="14">
        <f t="shared" si="29"/>
        <v>1.7408769908105075</v>
      </c>
      <c r="BH66" s="4"/>
      <c r="BI66" s="4">
        <f t="shared" si="112"/>
        <v>111</v>
      </c>
      <c r="BJ66" s="14">
        <f t="shared" si="30"/>
        <v>1.2200000000000002</v>
      </c>
      <c r="BK66" s="58" t="e">
        <f t="shared" si="78"/>
        <v>#DIV/0!</v>
      </c>
      <c r="BL66" s="14" t="e">
        <f t="shared" si="31"/>
        <v>#DIV/0!</v>
      </c>
      <c r="BM66" s="58"/>
      <c r="BN66" s="32" t="e">
        <f t="shared" si="79"/>
        <v>#DIV/0!</v>
      </c>
      <c r="BO66" s="4"/>
      <c r="BP66" s="4">
        <f t="shared" si="113"/>
        <v>420</v>
      </c>
      <c r="BQ66" s="14">
        <f t="shared" si="32"/>
        <v>-0.6801218583396802</v>
      </c>
      <c r="BR66" s="58"/>
      <c r="BS66" s="4">
        <f t="shared" si="114"/>
        <v>17701214</v>
      </c>
      <c r="BT66" s="14">
        <f t="shared" si="33"/>
        <v>-0.66989371605033776</v>
      </c>
      <c r="BU66" s="4"/>
      <c r="BV66" s="4">
        <f t="shared" si="115"/>
        <v>440</v>
      </c>
      <c r="BW66" s="14">
        <f t="shared" si="34"/>
        <v>-0.69465648854961826</v>
      </c>
      <c r="BX66" s="58" t="e">
        <f t="shared" si="80"/>
        <v>#DIV/0!</v>
      </c>
      <c r="BY66" s="14" t="e">
        <f t="shared" si="35"/>
        <v>#DIV/0!</v>
      </c>
      <c r="BZ66" s="58"/>
      <c r="CA66" s="33" t="e">
        <f t="shared" si="81"/>
        <v>#DIV/0!</v>
      </c>
      <c r="CB66" s="4"/>
      <c r="CC66" s="4">
        <f t="shared" si="116"/>
        <v>265</v>
      </c>
      <c r="CD66" s="14">
        <f t="shared" si="36"/>
        <v>-0.7103825136612022</v>
      </c>
      <c r="CE66" s="58"/>
      <c r="CF66" s="4">
        <f t="shared" si="117"/>
        <v>20988619</v>
      </c>
      <c r="CG66" s="14">
        <f t="shared" si="37"/>
        <v>-0.72400255138887259</v>
      </c>
      <c r="CH66" s="4"/>
      <c r="CI66" s="4">
        <f t="shared" si="118"/>
        <v>270</v>
      </c>
      <c r="CJ66" s="14">
        <f t="shared" si="38"/>
        <v>-0.71398305084745761</v>
      </c>
      <c r="CK66" s="58" t="e">
        <f t="shared" si="82"/>
        <v>#DIV/0!</v>
      </c>
      <c r="CL66" s="14" t="e">
        <f t="shared" si="39"/>
        <v>#DIV/0!</v>
      </c>
      <c r="CM66" s="58"/>
      <c r="CN66" s="33" t="e">
        <f t="shared" si="83"/>
        <v>#DIV/0!</v>
      </c>
      <c r="CO66" s="4"/>
      <c r="CP66" s="4">
        <f t="shared" si="119"/>
        <v>298</v>
      </c>
      <c r="CQ66" s="14">
        <f t="shared" si="40"/>
        <v>-0.74221453287197225</v>
      </c>
      <c r="CR66" s="58"/>
      <c r="CS66" s="4">
        <f t="shared" si="120"/>
        <v>12800556</v>
      </c>
      <c r="CT66" s="14">
        <f t="shared" si="41"/>
        <v>-0.74380860323792652</v>
      </c>
      <c r="CU66" s="4"/>
      <c r="CV66" s="4">
        <f t="shared" si="121"/>
        <v>317</v>
      </c>
      <c r="CW66" s="14">
        <f t="shared" si="42"/>
        <v>-0.75059008654602677</v>
      </c>
      <c r="CX66" s="58" t="e">
        <f t="shared" si="84"/>
        <v>#DIV/0!</v>
      </c>
      <c r="CY66" s="14" t="e">
        <f t="shared" si="43"/>
        <v>#DIV/0!</v>
      </c>
      <c r="CZ66" s="58"/>
      <c r="DA66" s="33" t="e">
        <f t="shared" si="85"/>
        <v>#DIV/0!</v>
      </c>
      <c r="DB66" s="4"/>
      <c r="DC66" s="4">
        <f t="shared" si="122"/>
        <v>332</v>
      </c>
      <c r="DD66" s="14">
        <f t="shared" si="44"/>
        <v>-0.65667011375387796</v>
      </c>
      <c r="DE66" s="58"/>
      <c r="DF66" s="4">
        <f t="shared" si="123"/>
        <v>14673723</v>
      </c>
      <c r="DG66" s="14">
        <f t="shared" si="45"/>
        <v>-0.63257934892202172</v>
      </c>
      <c r="DH66" s="4"/>
      <c r="DI66" s="4">
        <f t="shared" si="124"/>
        <v>353</v>
      </c>
      <c r="DJ66" s="14">
        <f t="shared" si="46"/>
        <v>-0.68622222222222229</v>
      </c>
      <c r="DK66" s="58" t="e">
        <f t="shared" si="47"/>
        <v>#DIV/0!</v>
      </c>
      <c r="DL66" s="14" t="e">
        <f t="shared" si="48"/>
        <v>#DIV/0!</v>
      </c>
      <c r="DM66" s="58"/>
      <c r="DN66" s="33" t="e">
        <f t="shared" si="86"/>
        <v>#DIV/0!</v>
      </c>
      <c r="DO66" s="4"/>
      <c r="DP66" s="4">
        <f t="shared" si="125"/>
        <v>90</v>
      </c>
      <c r="DQ66" s="14">
        <f t="shared" si="49"/>
        <v>-0.89498249708284716</v>
      </c>
      <c r="DR66" s="58"/>
      <c r="DS66" s="4">
        <f t="shared" si="126"/>
        <v>2588970</v>
      </c>
      <c r="DT66" s="14">
        <f t="shared" si="50"/>
        <v>-0.91728423851591445</v>
      </c>
      <c r="DU66" s="4"/>
      <c r="DV66" s="4">
        <f t="shared" si="127"/>
        <v>108</v>
      </c>
      <c r="DW66" s="14">
        <f t="shared" si="51"/>
        <v>-0.90681622088006897</v>
      </c>
      <c r="DX66" s="58" t="e">
        <f t="shared" si="87"/>
        <v>#DIV/0!</v>
      </c>
      <c r="DY66" s="14" t="e">
        <f t="shared" si="52"/>
        <v>#DIV/0!</v>
      </c>
      <c r="DZ66" s="58"/>
      <c r="EA66" s="33" t="e">
        <f t="shared" si="88"/>
        <v>#DIV/0!</v>
      </c>
      <c r="EB66" s="4">
        <v>0</v>
      </c>
      <c r="EC66" s="4">
        <f t="shared" si="128"/>
        <v>0</v>
      </c>
      <c r="ED66" s="14">
        <f t="shared" si="53"/>
        <v>-1</v>
      </c>
      <c r="EE66" s="58">
        <v>0</v>
      </c>
      <c r="EF66" s="4">
        <f t="shared" si="137"/>
        <v>0</v>
      </c>
      <c r="EG66" s="14">
        <f t="shared" si="54"/>
        <v>-1</v>
      </c>
      <c r="EH66" s="4">
        <v>0</v>
      </c>
      <c r="EI66" s="4">
        <f t="shared" si="129"/>
        <v>0</v>
      </c>
      <c r="EJ66" s="14">
        <f t="shared" si="55"/>
        <v>-1</v>
      </c>
      <c r="EK66" s="58" t="e">
        <f t="shared" si="140"/>
        <v>#DIV/0!</v>
      </c>
      <c r="EL66" s="14" t="e">
        <f t="shared" si="56"/>
        <v>#DIV/0!</v>
      </c>
      <c r="EM66" s="58">
        <v>0</v>
      </c>
      <c r="EN66" s="33" t="e">
        <f t="shared" si="90"/>
        <v>#DIV/0!</v>
      </c>
      <c r="EO66" s="4"/>
      <c r="EP66" s="4">
        <f t="shared" si="130"/>
        <v>65</v>
      </c>
      <c r="EQ66" s="14" t="e">
        <f t="shared" si="57"/>
        <v>#DIV/0!</v>
      </c>
      <c r="ER66" s="58"/>
      <c r="ES66" s="4">
        <f t="shared" si="138"/>
        <v>8657350</v>
      </c>
      <c r="ET66" s="14" t="e">
        <f t="shared" si="58"/>
        <v>#DIV/0!</v>
      </c>
      <c r="EU66" s="4"/>
      <c r="EV66" s="4">
        <f t="shared" si="131"/>
        <v>65</v>
      </c>
      <c r="EW66" s="14" t="e">
        <f t="shared" si="59"/>
        <v>#DIV/0!</v>
      </c>
      <c r="EX66" s="58" t="e">
        <f t="shared" si="91"/>
        <v>#DIV/0!</v>
      </c>
      <c r="EY66" s="14" t="e">
        <f t="shared" si="60"/>
        <v>#DIV/0!</v>
      </c>
      <c r="EZ66" s="58"/>
      <c r="FA66" s="33" t="e">
        <f t="shared" si="92"/>
        <v>#DIV/0!</v>
      </c>
      <c r="FB66" s="4"/>
      <c r="FC66" s="4">
        <f t="shared" si="132"/>
        <v>37</v>
      </c>
      <c r="FD66" s="14" t="e">
        <f t="shared" si="61"/>
        <v>#DIV/0!</v>
      </c>
      <c r="FE66" s="58"/>
      <c r="FF66" s="4">
        <f t="shared" si="139"/>
        <v>1683990</v>
      </c>
      <c r="FG66" s="14" t="e">
        <f t="shared" si="62"/>
        <v>#DIV/0!</v>
      </c>
      <c r="FH66" s="4"/>
      <c r="FI66" s="4">
        <f t="shared" si="133"/>
        <v>41</v>
      </c>
      <c r="FJ66" s="14" t="e">
        <f t="shared" si="63"/>
        <v>#DIV/0!</v>
      </c>
      <c r="FK66" s="58" t="e">
        <f t="shared" si="93"/>
        <v>#DIV/0!</v>
      </c>
      <c r="FL66" s="14" t="e">
        <f t="shared" si="64"/>
        <v>#DIV/0!</v>
      </c>
      <c r="FM66" s="58"/>
      <c r="FN66" s="33" t="e">
        <f t="shared" si="94"/>
        <v>#DIV/0!</v>
      </c>
      <c r="FQ66" s="9">
        <v>45861</v>
      </c>
      <c r="FR66" s="4">
        <f t="shared" si="95"/>
        <v>0</v>
      </c>
      <c r="FS66" s="4">
        <f t="shared" si="134"/>
        <v>4539</v>
      </c>
      <c r="FT66" s="14">
        <f t="shared" si="65"/>
        <v>-0.71572618525709275</v>
      </c>
      <c r="FU66" s="4">
        <f t="shared" si="96"/>
        <v>0</v>
      </c>
      <c r="FV66" s="4">
        <f t="shared" si="135"/>
        <v>223101544</v>
      </c>
      <c r="FW66" s="14">
        <f t="shared" si="66"/>
        <v>-0.68033117678681765</v>
      </c>
      <c r="FX66" s="4">
        <f t="shared" si="97"/>
        <v>0</v>
      </c>
      <c r="FY66" s="4">
        <f t="shared" si="136"/>
        <v>4776</v>
      </c>
      <c r="FZ66" s="14">
        <f t="shared" si="67"/>
        <v>-0.73021521775970166</v>
      </c>
      <c r="GA66" s="4" t="e">
        <f t="shared" si="98"/>
        <v>#DIV/0!</v>
      </c>
      <c r="GB66" s="14" t="e">
        <f t="shared" si="68"/>
        <v>#DIV/0!</v>
      </c>
    </row>
    <row r="67" spans="1:184" x14ac:dyDescent="0.3">
      <c r="A67" s="9">
        <v>45862</v>
      </c>
      <c r="B67" s="71"/>
      <c r="C67" s="4">
        <f t="shared" si="99"/>
        <v>1549</v>
      </c>
      <c r="D67" s="14">
        <f t="shared" si="12"/>
        <v>-0.75040283596519497</v>
      </c>
      <c r="E67" s="4"/>
      <c r="F67" s="4">
        <f t="shared" si="100"/>
        <v>74013950</v>
      </c>
      <c r="G67" s="41">
        <f t="shared" si="13"/>
        <v>-0.70912150445568978</v>
      </c>
      <c r="H67" s="4"/>
      <c r="I67" s="4">
        <f t="shared" si="101"/>
        <v>1622</v>
      </c>
      <c r="J67" s="41">
        <f t="shared" si="14"/>
        <v>-0.75575967474777894</v>
      </c>
      <c r="K67" s="4" t="e">
        <f t="shared" si="69"/>
        <v>#DIV/0!</v>
      </c>
      <c r="L67" s="14" t="e">
        <f t="shared" si="15"/>
        <v>#DIV/0!</v>
      </c>
      <c r="M67" s="4"/>
      <c r="N67" s="32" t="e">
        <f t="shared" si="70"/>
        <v>#DIV/0!</v>
      </c>
      <c r="O67" s="4"/>
      <c r="P67" s="4">
        <f t="shared" si="71"/>
        <v>436</v>
      </c>
      <c r="Q67" s="14">
        <f t="shared" si="16"/>
        <v>-0.71277997364953882</v>
      </c>
      <c r="R67" s="58"/>
      <c r="S67" s="4">
        <f t="shared" si="102"/>
        <v>22761892</v>
      </c>
      <c r="T67" s="14">
        <f t="shared" si="17"/>
        <v>-0.6780215736471078</v>
      </c>
      <c r="U67" s="4"/>
      <c r="V67" s="4">
        <f t="shared" si="103"/>
        <v>447</v>
      </c>
      <c r="W67" s="14">
        <f t="shared" si="18"/>
        <v>-0.72810218978102192</v>
      </c>
      <c r="X67" s="58" t="e">
        <f t="shared" si="72"/>
        <v>#DIV/0!</v>
      </c>
      <c r="Y67" s="14" t="e">
        <f t="shared" si="19"/>
        <v>#DIV/0!</v>
      </c>
      <c r="Z67" s="4"/>
      <c r="AA67" s="33" t="e">
        <f t="shared" si="73"/>
        <v>#DIV/0!</v>
      </c>
      <c r="AB67" s="4"/>
      <c r="AC67" s="4">
        <f t="shared" si="104"/>
        <v>475</v>
      </c>
      <c r="AD67" s="14">
        <f t="shared" si="20"/>
        <v>-0.74734042553191493</v>
      </c>
      <c r="AE67" s="58"/>
      <c r="AF67" s="58">
        <f t="shared" si="105"/>
        <v>17536750</v>
      </c>
      <c r="AG67" s="14">
        <f t="shared" si="21"/>
        <v>-0.72724872455815825</v>
      </c>
      <c r="AH67" s="4"/>
      <c r="AI67" s="4">
        <f t="shared" si="106"/>
        <v>504</v>
      </c>
      <c r="AJ67" s="14">
        <f t="shared" si="22"/>
        <v>-0.76282352941176468</v>
      </c>
      <c r="AK67" s="58" t="e">
        <f t="shared" si="74"/>
        <v>#DIV/0!</v>
      </c>
      <c r="AL67" s="14" t="e">
        <f t="shared" si="23"/>
        <v>#DIV/0!</v>
      </c>
      <c r="AM67" s="58"/>
      <c r="AN67" s="33" t="e">
        <f t="shared" si="75"/>
        <v>#DIV/0!</v>
      </c>
      <c r="AO67" s="4"/>
      <c r="AP67" s="4">
        <f t="shared" si="107"/>
        <v>463</v>
      </c>
      <c r="AQ67" s="14">
        <f t="shared" si="24"/>
        <v>-0.71170610211706098</v>
      </c>
      <c r="AR67" s="58"/>
      <c r="AS67" s="4">
        <f t="shared" si="108"/>
        <v>21160656</v>
      </c>
      <c r="AT67" s="14">
        <f t="shared" si="25"/>
        <v>-0.72207369153106249</v>
      </c>
      <c r="AU67" s="4"/>
      <c r="AV67" s="4">
        <f t="shared" si="109"/>
        <v>498</v>
      </c>
      <c r="AW67" s="14">
        <f t="shared" si="26"/>
        <v>-0.72470978441127687</v>
      </c>
      <c r="AX67" s="58" t="e">
        <f t="shared" si="76"/>
        <v>#DIV/0!</v>
      </c>
      <c r="AY67" s="14" t="e">
        <f t="shared" si="27"/>
        <v>#DIV/0!</v>
      </c>
      <c r="AZ67" s="58"/>
      <c r="BA67" s="33" t="e">
        <f t="shared" si="77"/>
        <v>#DIV/0!</v>
      </c>
      <c r="BB67" s="4"/>
      <c r="BC67" s="4">
        <f t="shared" si="110"/>
        <v>109</v>
      </c>
      <c r="BD67" s="14">
        <f t="shared" si="28"/>
        <v>0.9464285714285714</v>
      </c>
      <c r="BE67" s="58"/>
      <c r="BF67" s="4">
        <f t="shared" si="111"/>
        <v>8533874</v>
      </c>
      <c r="BG67" s="14">
        <f t="shared" si="29"/>
        <v>1.4125246196203283</v>
      </c>
      <c r="BH67" s="4"/>
      <c r="BI67" s="4">
        <f t="shared" si="112"/>
        <v>111</v>
      </c>
      <c r="BJ67" s="14">
        <f t="shared" si="30"/>
        <v>0.98214285714285721</v>
      </c>
      <c r="BK67" s="58" t="e">
        <f t="shared" si="78"/>
        <v>#DIV/0!</v>
      </c>
      <c r="BL67" s="14" t="e">
        <f t="shared" si="31"/>
        <v>#DIV/0!</v>
      </c>
      <c r="BM67" s="58"/>
      <c r="BN67" s="32" t="e">
        <f t="shared" si="79"/>
        <v>#DIV/0!</v>
      </c>
      <c r="BO67" s="4"/>
      <c r="BP67" s="4">
        <f t="shared" si="113"/>
        <v>420</v>
      </c>
      <c r="BQ67" s="14">
        <f t="shared" si="32"/>
        <v>-0.69762419006479481</v>
      </c>
      <c r="BR67" s="58"/>
      <c r="BS67" s="4">
        <f t="shared" si="114"/>
        <v>17701214</v>
      </c>
      <c r="BT67" s="14">
        <f t="shared" si="33"/>
        <v>-0.68803367806772497</v>
      </c>
      <c r="BU67" s="4"/>
      <c r="BV67" s="4">
        <f t="shared" si="115"/>
        <v>440</v>
      </c>
      <c r="BW67" s="14">
        <f t="shared" si="34"/>
        <v>-0.70995385629531971</v>
      </c>
      <c r="BX67" s="58" t="e">
        <f t="shared" si="80"/>
        <v>#DIV/0!</v>
      </c>
      <c r="BY67" s="14" t="e">
        <f t="shared" si="35"/>
        <v>#DIV/0!</v>
      </c>
      <c r="BZ67" s="58"/>
      <c r="CA67" s="33" t="e">
        <f t="shared" si="81"/>
        <v>#DIV/0!</v>
      </c>
      <c r="CB67" s="4"/>
      <c r="CC67" s="4">
        <f t="shared" si="116"/>
        <v>265</v>
      </c>
      <c r="CD67" s="14">
        <f t="shared" si="36"/>
        <v>-0.72134595162986326</v>
      </c>
      <c r="CE67" s="58"/>
      <c r="CF67" s="4">
        <f t="shared" si="117"/>
        <v>20988619</v>
      </c>
      <c r="CG67" s="14">
        <f t="shared" si="37"/>
        <v>-0.73418222213536954</v>
      </c>
      <c r="CH67" s="4"/>
      <c r="CI67" s="4">
        <f t="shared" si="118"/>
        <v>270</v>
      </c>
      <c r="CJ67" s="14">
        <f t="shared" si="38"/>
        <v>-0.72616632860040564</v>
      </c>
      <c r="CK67" s="58" t="e">
        <f t="shared" si="82"/>
        <v>#DIV/0!</v>
      </c>
      <c r="CL67" s="14" t="e">
        <f t="shared" si="39"/>
        <v>#DIV/0!</v>
      </c>
      <c r="CM67" s="58"/>
      <c r="CN67" s="33" t="e">
        <f t="shared" si="83"/>
        <v>#DIV/0!</v>
      </c>
      <c r="CO67" s="4"/>
      <c r="CP67" s="4">
        <f t="shared" si="119"/>
        <v>298</v>
      </c>
      <c r="CQ67" s="14">
        <f t="shared" si="40"/>
        <v>-0.75633687653311532</v>
      </c>
      <c r="CR67" s="58"/>
      <c r="CS67" s="4">
        <f t="shared" si="120"/>
        <v>12800556</v>
      </c>
      <c r="CT67" s="14">
        <f t="shared" si="41"/>
        <v>-0.75855768778628652</v>
      </c>
      <c r="CU67" s="4"/>
      <c r="CV67" s="4">
        <f t="shared" si="121"/>
        <v>317</v>
      </c>
      <c r="CW67" s="14">
        <f t="shared" si="42"/>
        <v>-0.76413690476190477</v>
      </c>
      <c r="CX67" s="58" t="e">
        <f t="shared" si="84"/>
        <v>#DIV/0!</v>
      </c>
      <c r="CY67" s="14" t="e">
        <f t="shared" si="43"/>
        <v>#DIV/0!</v>
      </c>
      <c r="CZ67" s="58"/>
      <c r="DA67" s="33" t="e">
        <f t="shared" si="85"/>
        <v>#DIV/0!</v>
      </c>
      <c r="DB67" s="4"/>
      <c r="DC67" s="4">
        <f t="shared" si="122"/>
        <v>332</v>
      </c>
      <c r="DD67" s="14">
        <f t="shared" si="44"/>
        <v>-0.67258382642998027</v>
      </c>
      <c r="DE67" s="58"/>
      <c r="DF67" s="4">
        <f t="shared" si="123"/>
        <v>14673723</v>
      </c>
      <c r="DG67" s="14">
        <f t="shared" si="45"/>
        <v>-0.65200335329581027</v>
      </c>
      <c r="DH67" s="4"/>
      <c r="DI67" s="4">
        <f t="shared" si="124"/>
        <v>353</v>
      </c>
      <c r="DJ67" s="14">
        <f t="shared" si="46"/>
        <v>-0.70033955857385399</v>
      </c>
      <c r="DK67" s="58" t="e">
        <f t="shared" si="47"/>
        <v>#DIV/0!</v>
      </c>
      <c r="DL67" s="14" t="e">
        <f t="shared" si="48"/>
        <v>#DIV/0!</v>
      </c>
      <c r="DM67" s="58"/>
      <c r="DN67" s="33" t="e">
        <f t="shared" si="86"/>
        <v>#DIV/0!</v>
      </c>
      <c r="DO67" s="4"/>
      <c r="DP67" s="4">
        <f t="shared" si="125"/>
        <v>90</v>
      </c>
      <c r="DQ67" s="14">
        <f t="shared" si="49"/>
        <v>-0.89966555183946484</v>
      </c>
      <c r="DR67" s="58"/>
      <c r="DS67" s="4">
        <f t="shared" si="126"/>
        <v>2588970</v>
      </c>
      <c r="DT67" s="14">
        <f t="shared" si="50"/>
        <v>-0.92087488876054047</v>
      </c>
      <c r="DU67" s="4"/>
      <c r="DV67" s="4">
        <f t="shared" si="127"/>
        <v>108</v>
      </c>
      <c r="DW67" s="14">
        <f t="shared" si="51"/>
        <v>-0.91081750619322877</v>
      </c>
      <c r="DX67" s="58" t="e">
        <f t="shared" si="87"/>
        <v>#DIV/0!</v>
      </c>
      <c r="DY67" s="14" t="e">
        <f t="shared" si="52"/>
        <v>#DIV/0!</v>
      </c>
      <c r="DZ67" s="58"/>
      <c r="EA67" s="33" t="e">
        <f t="shared" si="88"/>
        <v>#DIV/0!</v>
      </c>
      <c r="EB67" s="4">
        <v>0</v>
      </c>
      <c r="EC67" s="4">
        <f t="shared" si="128"/>
        <v>0</v>
      </c>
      <c r="ED67" s="14">
        <f t="shared" si="53"/>
        <v>-1</v>
      </c>
      <c r="EE67" s="58">
        <v>0</v>
      </c>
      <c r="EF67" s="4">
        <f t="shared" si="137"/>
        <v>0</v>
      </c>
      <c r="EG67" s="14">
        <f t="shared" si="54"/>
        <v>-1</v>
      </c>
      <c r="EH67" s="4">
        <v>0</v>
      </c>
      <c r="EI67" s="4">
        <f t="shared" si="129"/>
        <v>0</v>
      </c>
      <c r="EJ67" s="14">
        <f t="shared" si="55"/>
        <v>-1</v>
      </c>
      <c r="EK67" s="58" t="e">
        <f t="shared" si="140"/>
        <v>#DIV/0!</v>
      </c>
      <c r="EL67" s="14" t="e">
        <f t="shared" si="56"/>
        <v>#DIV/0!</v>
      </c>
      <c r="EM67" s="58">
        <v>0</v>
      </c>
      <c r="EN67" s="33" t="e">
        <f t="shared" si="90"/>
        <v>#DIV/0!</v>
      </c>
      <c r="EO67" s="4"/>
      <c r="EP67" s="4">
        <f t="shared" si="130"/>
        <v>65</v>
      </c>
      <c r="EQ67" s="14" t="e">
        <f t="shared" si="57"/>
        <v>#DIV/0!</v>
      </c>
      <c r="ER67" s="58"/>
      <c r="ES67" s="4">
        <f t="shared" si="138"/>
        <v>8657350</v>
      </c>
      <c r="ET67" s="14" t="e">
        <f t="shared" si="58"/>
        <v>#DIV/0!</v>
      </c>
      <c r="EU67" s="4"/>
      <c r="EV67" s="4">
        <f t="shared" si="131"/>
        <v>65</v>
      </c>
      <c r="EW67" s="14" t="e">
        <f t="shared" si="59"/>
        <v>#DIV/0!</v>
      </c>
      <c r="EX67" s="58" t="e">
        <f t="shared" si="91"/>
        <v>#DIV/0!</v>
      </c>
      <c r="EY67" s="14" t="e">
        <f t="shared" si="60"/>
        <v>#DIV/0!</v>
      </c>
      <c r="EZ67" s="58"/>
      <c r="FA67" s="33" t="e">
        <f t="shared" si="92"/>
        <v>#DIV/0!</v>
      </c>
      <c r="FB67" s="4"/>
      <c r="FC67" s="4">
        <f t="shared" si="132"/>
        <v>37</v>
      </c>
      <c r="FD67" s="14" t="e">
        <f t="shared" si="61"/>
        <v>#DIV/0!</v>
      </c>
      <c r="FE67" s="58"/>
      <c r="FF67" s="4">
        <f t="shared" si="139"/>
        <v>1683990</v>
      </c>
      <c r="FG67" s="14" t="e">
        <f t="shared" si="62"/>
        <v>#DIV/0!</v>
      </c>
      <c r="FH67" s="4"/>
      <c r="FI67" s="4">
        <f t="shared" si="133"/>
        <v>41</v>
      </c>
      <c r="FJ67" s="14" t="e">
        <f t="shared" si="63"/>
        <v>#DIV/0!</v>
      </c>
      <c r="FK67" s="58" t="e">
        <f t="shared" si="93"/>
        <v>#DIV/0!</v>
      </c>
      <c r="FL67" s="14" t="e">
        <f t="shared" si="64"/>
        <v>#DIV/0!</v>
      </c>
      <c r="FM67" s="58"/>
      <c r="FN67" s="33" t="e">
        <f t="shared" si="94"/>
        <v>#DIV/0!</v>
      </c>
      <c r="FQ67" s="9">
        <v>45862</v>
      </c>
      <c r="FR67" s="4">
        <f t="shared" si="95"/>
        <v>0</v>
      </c>
      <c r="FS67" s="4">
        <f t="shared" si="134"/>
        <v>4539</v>
      </c>
      <c r="FT67" s="14">
        <f t="shared" si="65"/>
        <v>-0.72925738144944829</v>
      </c>
      <c r="FU67" s="4">
        <f t="shared" si="96"/>
        <v>0</v>
      </c>
      <c r="FV67" s="4">
        <f t="shared" si="135"/>
        <v>223101544</v>
      </c>
      <c r="FW67" s="14">
        <f t="shared" si="66"/>
        <v>-0.69586347221172584</v>
      </c>
      <c r="FX67" s="4">
        <f t="shared" si="97"/>
        <v>0</v>
      </c>
      <c r="FY67" s="4">
        <f t="shared" si="136"/>
        <v>4776</v>
      </c>
      <c r="FZ67" s="14">
        <f t="shared" si="67"/>
        <v>-0.74281098546042001</v>
      </c>
      <c r="GA67" s="4" t="e">
        <f t="shared" si="98"/>
        <v>#DIV/0!</v>
      </c>
      <c r="GB67" s="14" t="e">
        <f t="shared" si="68"/>
        <v>#DIV/0!</v>
      </c>
    </row>
    <row r="68" spans="1:184" x14ac:dyDescent="0.3">
      <c r="A68" s="9">
        <v>45863</v>
      </c>
      <c r="B68" s="71"/>
      <c r="C68" s="4">
        <f t="shared" si="99"/>
        <v>1549</v>
      </c>
      <c r="D68" s="14">
        <f t="shared" si="12"/>
        <v>-0.75995660932899423</v>
      </c>
      <c r="E68" s="4"/>
      <c r="F68" s="4">
        <f t="shared" si="100"/>
        <v>74013950</v>
      </c>
      <c r="G68" s="41">
        <f t="shared" si="13"/>
        <v>-0.72064602652295928</v>
      </c>
      <c r="H68" s="4"/>
      <c r="I68" s="4">
        <f t="shared" si="101"/>
        <v>1622</v>
      </c>
      <c r="J68" s="41">
        <f t="shared" si="14"/>
        <v>-0.76557305969070677</v>
      </c>
      <c r="K68" s="4" t="e">
        <f t="shared" si="69"/>
        <v>#DIV/0!</v>
      </c>
      <c r="L68" s="14" t="e">
        <f t="shared" si="15"/>
        <v>#DIV/0!</v>
      </c>
      <c r="M68" s="4"/>
      <c r="N68" s="32" t="e">
        <f t="shared" si="70"/>
        <v>#DIV/0!</v>
      </c>
      <c r="O68" s="4"/>
      <c r="P68" s="4">
        <f t="shared" si="71"/>
        <v>436</v>
      </c>
      <c r="Q68" s="14">
        <f t="shared" si="16"/>
        <v>-0.72299872935196952</v>
      </c>
      <c r="R68" s="58"/>
      <c r="S68" s="4">
        <f t="shared" si="102"/>
        <v>22761892</v>
      </c>
      <c r="T68" s="14">
        <f t="shared" si="17"/>
        <v>-0.69067586611134457</v>
      </c>
      <c r="U68" s="4"/>
      <c r="V68" s="4">
        <f t="shared" si="103"/>
        <v>447</v>
      </c>
      <c r="W68" s="14">
        <f t="shared" si="18"/>
        <v>-0.73859649122807025</v>
      </c>
      <c r="X68" s="58" t="e">
        <f t="shared" si="72"/>
        <v>#DIV/0!</v>
      </c>
      <c r="Y68" s="14" t="e">
        <f t="shared" si="19"/>
        <v>#DIV/0!</v>
      </c>
      <c r="Z68" s="4"/>
      <c r="AA68" s="33" t="e">
        <f t="shared" si="73"/>
        <v>#DIV/0!</v>
      </c>
      <c r="AB68" s="4"/>
      <c r="AC68" s="4">
        <f t="shared" si="104"/>
        <v>475</v>
      </c>
      <c r="AD68" s="14">
        <f t="shared" si="20"/>
        <v>-0.75628527449974348</v>
      </c>
      <c r="AE68" s="58"/>
      <c r="AF68" s="58">
        <f t="shared" si="105"/>
        <v>17536750</v>
      </c>
      <c r="AG68" s="14">
        <f t="shared" si="21"/>
        <v>-0.73750776920423644</v>
      </c>
      <c r="AH68" s="4"/>
      <c r="AI68" s="4">
        <f t="shared" si="106"/>
        <v>504</v>
      </c>
      <c r="AJ68" s="14">
        <f t="shared" si="22"/>
        <v>-0.77101317582916851</v>
      </c>
      <c r="AK68" s="58" t="e">
        <f t="shared" si="74"/>
        <v>#DIV/0!</v>
      </c>
      <c r="AL68" s="14" t="e">
        <f t="shared" si="23"/>
        <v>#DIV/0!</v>
      </c>
      <c r="AM68" s="58"/>
      <c r="AN68" s="33" t="e">
        <f t="shared" si="75"/>
        <v>#DIV/0!</v>
      </c>
      <c r="AO68" s="4"/>
      <c r="AP68" s="4">
        <f>+AP67+AO68</f>
        <v>463</v>
      </c>
      <c r="AQ68" s="14">
        <f t="shared" si="24"/>
        <v>-0.72041062801932365</v>
      </c>
      <c r="AR68" s="58"/>
      <c r="AS68" s="4">
        <f t="shared" si="108"/>
        <v>21160656</v>
      </c>
      <c r="AT68" s="14">
        <f t="shared" si="25"/>
        <v>-0.73071752608443563</v>
      </c>
      <c r="AU68" s="4"/>
      <c r="AV68" s="4">
        <f t="shared" si="109"/>
        <v>498</v>
      </c>
      <c r="AW68" s="14">
        <f t="shared" si="26"/>
        <v>-0.73297587131367292</v>
      </c>
      <c r="AX68" s="58" t="e">
        <f t="shared" si="76"/>
        <v>#DIV/0!</v>
      </c>
      <c r="AY68" s="14" t="e">
        <f t="shared" si="27"/>
        <v>#DIV/0!</v>
      </c>
      <c r="AZ68" s="58"/>
      <c r="BA68" s="33" t="e">
        <f t="shared" si="77"/>
        <v>#DIV/0!</v>
      </c>
      <c r="BB68" s="4"/>
      <c r="BC68" s="4">
        <f t="shared" si="110"/>
        <v>109</v>
      </c>
      <c r="BD68" s="14">
        <f t="shared" si="28"/>
        <v>0.84745762711864403</v>
      </c>
      <c r="BE68" s="58"/>
      <c r="BF68" s="4">
        <f t="shared" si="111"/>
        <v>8533874</v>
      </c>
      <c r="BG68" s="14">
        <f t="shared" si="29"/>
        <v>1.1852082213591766</v>
      </c>
      <c r="BH68" s="4"/>
      <c r="BI68" s="4">
        <f t="shared" si="112"/>
        <v>111</v>
      </c>
      <c r="BJ68" s="14">
        <f t="shared" si="30"/>
        <v>0.88135593220338992</v>
      </c>
      <c r="BK68" s="58" t="e">
        <f t="shared" si="78"/>
        <v>#DIV/0!</v>
      </c>
      <c r="BL68" s="14" t="e">
        <f t="shared" si="31"/>
        <v>#DIV/0!</v>
      </c>
      <c r="BM68" s="58"/>
      <c r="BN68" s="32" t="e">
        <f t="shared" si="79"/>
        <v>#DIV/0!</v>
      </c>
      <c r="BO68" s="4"/>
      <c r="BP68" s="4">
        <f t="shared" si="113"/>
        <v>420</v>
      </c>
      <c r="BQ68" s="14">
        <f t="shared" si="32"/>
        <v>-0.71331058020477811</v>
      </c>
      <c r="BR68" s="58"/>
      <c r="BS68" s="4">
        <f t="shared" si="114"/>
        <v>17701214</v>
      </c>
      <c r="BT68" s="14">
        <f t="shared" si="33"/>
        <v>-0.70349793334645105</v>
      </c>
      <c r="BU68" s="4"/>
      <c r="BV68" s="4">
        <f t="shared" si="115"/>
        <v>440</v>
      </c>
      <c r="BW68" s="14">
        <f t="shared" si="34"/>
        <v>-0.72482801751094428</v>
      </c>
      <c r="BX68" s="58" t="e">
        <f t="shared" si="80"/>
        <v>#DIV/0!</v>
      </c>
      <c r="BY68" s="14" t="e">
        <f t="shared" si="35"/>
        <v>#DIV/0!</v>
      </c>
      <c r="BZ68" s="58"/>
      <c r="CA68" s="33" t="e">
        <f t="shared" si="81"/>
        <v>#DIV/0!</v>
      </c>
      <c r="CB68" s="4"/>
      <c r="CC68" s="4">
        <f t="shared" si="116"/>
        <v>265</v>
      </c>
      <c r="CD68" s="14">
        <f t="shared" si="36"/>
        <v>-0.72792607802874743</v>
      </c>
      <c r="CE68" s="58"/>
      <c r="CF68" s="4">
        <f t="shared" si="117"/>
        <v>20988619</v>
      </c>
      <c r="CG68" s="14">
        <f t="shared" si="37"/>
        <v>-0.74149105037692997</v>
      </c>
      <c r="CH68" s="4"/>
      <c r="CI68" s="4">
        <f t="shared" si="118"/>
        <v>270</v>
      </c>
      <c r="CJ68" s="14">
        <f t="shared" si="38"/>
        <v>-0.73267326732673266</v>
      </c>
      <c r="CK68" s="58" t="e">
        <f t="shared" si="82"/>
        <v>#DIV/0!</v>
      </c>
      <c r="CL68" s="14" t="e">
        <f t="shared" si="39"/>
        <v>#DIV/0!</v>
      </c>
      <c r="CM68" s="58"/>
      <c r="CN68" s="33" t="e">
        <f t="shared" si="83"/>
        <v>#DIV/0!</v>
      </c>
      <c r="CO68" s="4"/>
      <c r="CP68" s="4">
        <f t="shared" si="119"/>
        <v>298</v>
      </c>
      <c r="CQ68" s="14">
        <f t="shared" si="40"/>
        <v>-0.76682316118935834</v>
      </c>
      <c r="CR68" s="58"/>
      <c r="CS68" s="4">
        <f t="shared" si="120"/>
        <v>12800556</v>
      </c>
      <c r="CT68" s="14">
        <f t="shared" si="41"/>
        <v>-0.77047197912734156</v>
      </c>
      <c r="CU68" s="4"/>
      <c r="CV68" s="4">
        <f t="shared" si="121"/>
        <v>317</v>
      </c>
      <c r="CW68" s="14">
        <f t="shared" si="42"/>
        <v>-0.77405559515324307</v>
      </c>
      <c r="CX68" s="58" t="e">
        <f t="shared" si="84"/>
        <v>#DIV/0!</v>
      </c>
      <c r="CY68" s="14" t="e">
        <f t="shared" si="43"/>
        <v>#DIV/0!</v>
      </c>
      <c r="CZ68" s="58"/>
      <c r="DA68" s="33" t="e">
        <f t="shared" si="85"/>
        <v>#DIV/0!</v>
      </c>
      <c r="DB68" s="4"/>
      <c r="DC68" s="4">
        <f t="shared" si="122"/>
        <v>332</v>
      </c>
      <c r="DD68" s="14">
        <f t="shared" si="44"/>
        <v>-0.68290353390639924</v>
      </c>
      <c r="DE68" s="58"/>
      <c r="DF68" s="4">
        <f t="shared" si="123"/>
        <v>14673723</v>
      </c>
      <c r="DG68" s="14">
        <f t="shared" si="45"/>
        <v>-0.66222420421729122</v>
      </c>
      <c r="DH68" s="4"/>
      <c r="DI68" s="4">
        <f t="shared" si="124"/>
        <v>353</v>
      </c>
      <c r="DJ68" s="14">
        <f t="shared" si="46"/>
        <v>-0.70922570016474462</v>
      </c>
      <c r="DK68" s="58" t="e">
        <f t="shared" si="47"/>
        <v>#DIV/0!</v>
      </c>
      <c r="DL68" s="14" t="e">
        <f t="shared" si="48"/>
        <v>#DIV/0!</v>
      </c>
      <c r="DM68" s="58"/>
      <c r="DN68" s="33" t="e">
        <f t="shared" si="86"/>
        <v>#DIV/0!</v>
      </c>
      <c r="DO68" s="4"/>
      <c r="DP68" s="4">
        <f t="shared" si="125"/>
        <v>90</v>
      </c>
      <c r="DQ68" s="14">
        <f t="shared" si="49"/>
        <v>-0.90445859872611467</v>
      </c>
      <c r="DR68" s="58"/>
      <c r="DS68" s="4">
        <f t="shared" si="126"/>
        <v>2588970</v>
      </c>
      <c r="DT68" s="14">
        <f t="shared" si="50"/>
        <v>-0.92467765941420588</v>
      </c>
      <c r="DU68" s="4"/>
      <c r="DV68" s="4">
        <f t="shared" si="127"/>
        <v>108</v>
      </c>
      <c r="DW68" s="14">
        <f t="shared" si="51"/>
        <v>-0.91435368754956381</v>
      </c>
      <c r="DX68" s="58" t="e">
        <f t="shared" si="87"/>
        <v>#DIV/0!</v>
      </c>
      <c r="DY68" s="14" t="e">
        <f t="shared" si="52"/>
        <v>#DIV/0!</v>
      </c>
      <c r="DZ68" s="58"/>
      <c r="EA68" s="33" t="e">
        <f t="shared" si="88"/>
        <v>#DIV/0!</v>
      </c>
      <c r="EB68" s="4">
        <v>0</v>
      </c>
      <c r="EC68" s="4">
        <f t="shared" si="128"/>
        <v>0</v>
      </c>
      <c r="ED68" s="14">
        <f t="shared" si="53"/>
        <v>-1</v>
      </c>
      <c r="EE68" s="58">
        <v>0</v>
      </c>
      <c r="EF68" s="4">
        <f t="shared" si="137"/>
        <v>0</v>
      </c>
      <c r="EG68" s="14">
        <f t="shared" si="54"/>
        <v>-1</v>
      </c>
      <c r="EH68" s="4">
        <v>0</v>
      </c>
      <c r="EI68" s="4">
        <f t="shared" si="129"/>
        <v>0</v>
      </c>
      <c r="EJ68" s="14">
        <f t="shared" si="55"/>
        <v>-1</v>
      </c>
      <c r="EK68" s="58" t="e">
        <f t="shared" si="140"/>
        <v>#DIV/0!</v>
      </c>
      <c r="EL68" s="14" t="e">
        <f t="shared" si="56"/>
        <v>#DIV/0!</v>
      </c>
      <c r="EM68" s="58">
        <v>0</v>
      </c>
      <c r="EN68" s="33" t="e">
        <f t="shared" si="90"/>
        <v>#DIV/0!</v>
      </c>
      <c r="EO68" s="4"/>
      <c r="EP68" s="4">
        <f t="shared" si="130"/>
        <v>65</v>
      </c>
      <c r="EQ68" s="14" t="e">
        <f t="shared" si="57"/>
        <v>#DIV/0!</v>
      </c>
      <c r="ER68" s="58"/>
      <c r="ES68" s="4">
        <f t="shared" si="138"/>
        <v>8657350</v>
      </c>
      <c r="ET68" s="14" t="e">
        <f t="shared" si="58"/>
        <v>#DIV/0!</v>
      </c>
      <c r="EU68" s="4"/>
      <c r="EV68" s="4">
        <f t="shared" si="131"/>
        <v>65</v>
      </c>
      <c r="EW68" s="14" t="e">
        <f t="shared" si="59"/>
        <v>#DIV/0!</v>
      </c>
      <c r="EX68" s="58" t="e">
        <f t="shared" si="91"/>
        <v>#DIV/0!</v>
      </c>
      <c r="EY68" s="14" t="e">
        <f t="shared" si="60"/>
        <v>#DIV/0!</v>
      </c>
      <c r="EZ68" s="58"/>
      <c r="FA68" s="33" t="e">
        <f t="shared" si="92"/>
        <v>#DIV/0!</v>
      </c>
      <c r="FB68" s="4"/>
      <c r="FC68" s="4">
        <f t="shared" si="132"/>
        <v>37</v>
      </c>
      <c r="FD68" s="14" t="e">
        <f t="shared" si="61"/>
        <v>#DIV/0!</v>
      </c>
      <c r="FE68" s="58"/>
      <c r="FF68" s="4">
        <f t="shared" si="139"/>
        <v>1683990</v>
      </c>
      <c r="FG68" s="14" t="e">
        <f t="shared" si="62"/>
        <v>#DIV/0!</v>
      </c>
      <c r="FH68" s="4"/>
      <c r="FI68" s="4">
        <f t="shared" si="133"/>
        <v>41</v>
      </c>
      <c r="FJ68" s="14" t="e">
        <f t="shared" si="63"/>
        <v>#DIV/0!</v>
      </c>
      <c r="FK68" s="58" t="e">
        <f t="shared" si="93"/>
        <v>#DIV/0!</v>
      </c>
      <c r="FL68" s="14" t="e">
        <f t="shared" si="64"/>
        <v>#DIV/0!</v>
      </c>
      <c r="FM68" s="58"/>
      <c r="FN68" s="33" t="e">
        <f t="shared" si="94"/>
        <v>#DIV/0!</v>
      </c>
      <c r="FQ68" s="9">
        <v>45863</v>
      </c>
      <c r="FR68" s="4">
        <f t="shared" si="95"/>
        <v>0</v>
      </c>
      <c r="FS68" s="4">
        <f t="shared" si="134"/>
        <v>4539</v>
      </c>
      <c r="FT68" s="14">
        <f t="shared" si="65"/>
        <v>-0.73948229352005967</v>
      </c>
      <c r="FU68" s="4">
        <f t="shared" si="96"/>
        <v>0</v>
      </c>
      <c r="FV68" s="4">
        <f t="shared" si="135"/>
        <v>223101544</v>
      </c>
      <c r="FW68" s="14">
        <f t="shared" si="66"/>
        <v>-0.70766011024900877</v>
      </c>
      <c r="FX68" s="4">
        <f t="shared" si="97"/>
        <v>0</v>
      </c>
      <c r="FY68" s="4">
        <f t="shared" si="136"/>
        <v>4776</v>
      </c>
      <c r="FZ68" s="14">
        <f t="shared" si="67"/>
        <v>-0.75255168126003835</v>
      </c>
      <c r="GA68" s="4" t="e">
        <f t="shared" si="98"/>
        <v>#DIV/0!</v>
      </c>
      <c r="GB68" s="14" t="e">
        <f t="shared" si="68"/>
        <v>#DIV/0!</v>
      </c>
    </row>
    <row r="69" spans="1:184" x14ac:dyDescent="0.3">
      <c r="A69" s="9">
        <v>45864</v>
      </c>
      <c r="B69" s="71"/>
      <c r="C69" s="4">
        <f t="shared" si="99"/>
        <v>1549</v>
      </c>
      <c r="D69" s="14">
        <f t="shared" si="12"/>
        <v>-0.76717270404328874</v>
      </c>
      <c r="E69" s="4"/>
      <c r="F69" s="4">
        <f t="shared" si="100"/>
        <v>74013950</v>
      </c>
      <c r="G69" s="41">
        <f t="shared" si="13"/>
        <v>-0.73008587825347815</v>
      </c>
      <c r="H69" s="4"/>
      <c r="I69" s="4">
        <f t="shared" si="101"/>
        <v>1622</v>
      </c>
      <c r="J69" s="41">
        <f t="shared" si="14"/>
        <v>-0.7726380712082983</v>
      </c>
      <c r="K69" s="4" t="e">
        <f t="shared" si="69"/>
        <v>#DIV/0!</v>
      </c>
      <c r="L69" s="14" t="e">
        <f t="shared" si="15"/>
        <v>#DIV/0!</v>
      </c>
      <c r="M69" s="4"/>
      <c r="N69" s="32" t="e">
        <f t="shared" si="70"/>
        <v>#DIV/0!</v>
      </c>
      <c r="O69" s="58"/>
      <c r="P69" s="4">
        <f t="shared" si="71"/>
        <v>436</v>
      </c>
      <c r="Q69" s="14">
        <f t="shared" si="16"/>
        <v>-0.73053152039555003</v>
      </c>
      <c r="R69" s="58"/>
      <c r="S69" s="4">
        <f t="shared" si="102"/>
        <v>22761892</v>
      </c>
      <c r="T69" s="14">
        <f t="shared" si="17"/>
        <v>-0.70044463560348869</v>
      </c>
      <c r="U69" s="4"/>
      <c r="V69" s="4">
        <f t="shared" si="103"/>
        <v>447</v>
      </c>
      <c r="W69" s="14">
        <f t="shared" si="18"/>
        <v>-0.7458783399658897</v>
      </c>
      <c r="X69" s="58" t="e">
        <f t="shared" si="72"/>
        <v>#DIV/0!</v>
      </c>
      <c r="Y69" s="14" t="e">
        <f t="shared" si="19"/>
        <v>#DIV/0!</v>
      </c>
      <c r="Z69" s="4"/>
      <c r="AA69" s="33" t="e">
        <f t="shared" si="73"/>
        <v>#DIV/0!</v>
      </c>
      <c r="AB69" s="67"/>
      <c r="AC69" s="4">
        <f t="shared" si="104"/>
        <v>475</v>
      </c>
      <c r="AD69" s="14">
        <f t="shared" si="20"/>
        <v>-0.76344621513944222</v>
      </c>
      <c r="AE69" s="58"/>
      <c r="AF69" s="58">
        <f t="shared" si="105"/>
        <v>17536750</v>
      </c>
      <c r="AG69" s="14">
        <f t="shared" si="21"/>
        <v>-0.7455164945305075</v>
      </c>
      <c r="AH69" s="4"/>
      <c r="AI69" s="4">
        <f t="shared" si="106"/>
        <v>504</v>
      </c>
      <c r="AJ69" s="14">
        <f t="shared" si="22"/>
        <v>-0.77758164165931154</v>
      </c>
      <c r="AK69" s="58" t="e">
        <f t="shared" si="74"/>
        <v>#DIV/0!</v>
      </c>
      <c r="AL69" s="14" t="e">
        <f t="shared" si="23"/>
        <v>#DIV/0!</v>
      </c>
      <c r="AM69" s="58"/>
      <c r="AN69" s="33" t="e">
        <f t="shared" si="75"/>
        <v>#DIV/0!</v>
      </c>
      <c r="AO69" s="4"/>
      <c r="AP69" s="4">
        <f t="shared" si="107"/>
        <v>463</v>
      </c>
      <c r="AQ69" s="14">
        <f t="shared" si="24"/>
        <v>-0.72716558632881556</v>
      </c>
      <c r="AR69" s="58"/>
      <c r="AS69" s="4">
        <f t="shared" si="108"/>
        <v>21160656</v>
      </c>
      <c r="AT69" s="14">
        <f t="shared" si="25"/>
        <v>-0.74157714462857205</v>
      </c>
      <c r="AU69" s="4"/>
      <c r="AV69" s="4">
        <f t="shared" si="109"/>
        <v>498</v>
      </c>
      <c r="AW69" s="14">
        <f t="shared" si="26"/>
        <v>-0.7395397489539749</v>
      </c>
      <c r="AX69" s="58" t="e">
        <f t="shared" si="76"/>
        <v>#DIV/0!</v>
      </c>
      <c r="AY69" s="14" t="e">
        <f t="shared" si="27"/>
        <v>#DIV/0!</v>
      </c>
      <c r="AZ69" s="58"/>
      <c r="BA69" s="33" t="e">
        <f t="shared" si="77"/>
        <v>#DIV/0!</v>
      </c>
      <c r="BB69" s="4"/>
      <c r="BC69" s="4">
        <f t="shared" si="110"/>
        <v>109</v>
      </c>
      <c r="BD69" s="14">
        <f t="shared" si="28"/>
        <v>0.62686567164179108</v>
      </c>
      <c r="BE69" s="58"/>
      <c r="BF69" s="4">
        <f t="shared" si="111"/>
        <v>8533874</v>
      </c>
      <c r="BG69" s="14">
        <f t="shared" si="29"/>
        <v>0.87040493089328175</v>
      </c>
      <c r="BH69" s="4"/>
      <c r="BI69" s="4">
        <f t="shared" si="112"/>
        <v>111</v>
      </c>
      <c r="BJ69" s="14">
        <f t="shared" si="30"/>
        <v>0.65671641791044766</v>
      </c>
      <c r="BK69" s="58" t="e">
        <f t="shared" si="78"/>
        <v>#DIV/0!</v>
      </c>
      <c r="BL69" s="14" t="e">
        <f t="shared" si="31"/>
        <v>#DIV/0!</v>
      </c>
      <c r="BM69" s="58"/>
      <c r="BN69" s="32" t="e">
        <f t="shared" si="79"/>
        <v>#DIV/0!</v>
      </c>
      <c r="BO69" s="4"/>
      <c r="BP69" s="4">
        <f t="shared" si="113"/>
        <v>420</v>
      </c>
      <c r="BQ69" s="14">
        <f t="shared" si="32"/>
        <v>-0.72295514511873349</v>
      </c>
      <c r="BR69" s="58"/>
      <c r="BS69" s="4">
        <f t="shared" si="114"/>
        <v>17701214</v>
      </c>
      <c r="BT69" s="14">
        <f t="shared" si="33"/>
        <v>-0.71224595905615606</v>
      </c>
      <c r="BU69" s="4"/>
      <c r="BV69" s="4">
        <f t="shared" si="115"/>
        <v>440</v>
      </c>
      <c r="BW69" s="14">
        <f t="shared" si="34"/>
        <v>-0.73381730187537808</v>
      </c>
      <c r="BX69" s="58" t="e">
        <f t="shared" si="80"/>
        <v>#DIV/0!</v>
      </c>
      <c r="BY69" s="14" t="e">
        <f t="shared" si="35"/>
        <v>#DIV/0!</v>
      </c>
      <c r="BZ69" s="58"/>
      <c r="CA69" s="33" t="e">
        <f t="shared" si="81"/>
        <v>#DIV/0!</v>
      </c>
      <c r="CB69" s="4"/>
      <c r="CC69" s="4">
        <f t="shared" si="116"/>
        <v>265</v>
      </c>
      <c r="CD69" s="14">
        <f t="shared" si="36"/>
        <v>-0.73473473473473472</v>
      </c>
      <c r="CE69" s="58"/>
      <c r="CF69" s="4">
        <f t="shared" si="117"/>
        <v>20988619</v>
      </c>
      <c r="CG69" s="14">
        <f t="shared" si="37"/>
        <v>-0.74945614140532357</v>
      </c>
      <c r="CH69" s="4"/>
      <c r="CI69" s="4">
        <f t="shared" si="118"/>
        <v>270</v>
      </c>
      <c r="CJ69" s="14">
        <f t="shared" si="38"/>
        <v>-0.73913043478260865</v>
      </c>
      <c r="CK69" s="58" t="e">
        <f t="shared" si="82"/>
        <v>#DIV/0!</v>
      </c>
      <c r="CL69" s="14" t="e">
        <f t="shared" si="39"/>
        <v>#DIV/0!</v>
      </c>
      <c r="CM69" s="58"/>
      <c r="CN69" s="33" t="e">
        <f t="shared" si="83"/>
        <v>#DIV/0!</v>
      </c>
      <c r="CO69" s="4"/>
      <c r="CP69" s="4">
        <f t="shared" si="119"/>
        <v>298</v>
      </c>
      <c r="CQ69" s="14">
        <f t="shared" si="40"/>
        <v>-0.77407126611068988</v>
      </c>
      <c r="CR69" s="58"/>
      <c r="CS69" s="4">
        <f t="shared" si="120"/>
        <v>12800556</v>
      </c>
      <c r="CT69" s="14">
        <f t="shared" si="41"/>
        <v>-0.77705005198775368</v>
      </c>
      <c r="CU69" s="4"/>
      <c r="CV69" s="4">
        <f t="shared" si="121"/>
        <v>317</v>
      </c>
      <c r="CW69" s="14">
        <f t="shared" si="42"/>
        <v>-0.78077455048409405</v>
      </c>
      <c r="CX69" s="58" t="e">
        <f t="shared" si="84"/>
        <v>#DIV/0!</v>
      </c>
      <c r="CY69" s="14" t="e">
        <f t="shared" si="43"/>
        <v>#DIV/0!</v>
      </c>
      <c r="CZ69" s="58"/>
      <c r="DA69" s="33" t="e">
        <f t="shared" si="85"/>
        <v>#DIV/0!</v>
      </c>
      <c r="DB69" s="4"/>
      <c r="DC69" s="4">
        <f t="shared" si="122"/>
        <v>332</v>
      </c>
      <c r="DD69" s="14">
        <f t="shared" si="44"/>
        <v>-0.69202226345083484</v>
      </c>
      <c r="DE69" s="58"/>
      <c r="DF69" s="4">
        <f t="shared" si="123"/>
        <v>14673723</v>
      </c>
      <c r="DG69" s="14">
        <f t="shared" si="45"/>
        <v>-0.67356538465953475</v>
      </c>
      <c r="DH69" s="4"/>
      <c r="DI69" s="4">
        <f t="shared" si="124"/>
        <v>353</v>
      </c>
      <c r="DJ69" s="14">
        <f t="shared" si="46"/>
        <v>-0.7171474358974359</v>
      </c>
      <c r="DK69" s="58" t="e">
        <f t="shared" si="47"/>
        <v>#DIV/0!</v>
      </c>
      <c r="DL69" s="14" t="e">
        <f t="shared" si="48"/>
        <v>#DIV/0!</v>
      </c>
      <c r="DM69" s="58"/>
      <c r="DN69" s="33" t="e">
        <f t="shared" si="86"/>
        <v>#DIV/0!</v>
      </c>
      <c r="DO69" s="4"/>
      <c r="DP69" s="4">
        <f t="shared" si="125"/>
        <v>90</v>
      </c>
      <c r="DQ69" s="14">
        <f t="shared" si="49"/>
        <v>-0.90806945863125643</v>
      </c>
      <c r="DR69" s="58"/>
      <c r="DS69" s="4">
        <f t="shared" si="126"/>
        <v>2588970</v>
      </c>
      <c r="DT69" s="14">
        <f t="shared" si="50"/>
        <v>-0.92709687611140534</v>
      </c>
      <c r="DU69" s="4"/>
      <c r="DV69" s="4">
        <f t="shared" si="127"/>
        <v>108</v>
      </c>
      <c r="DW69" s="14">
        <f t="shared" si="51"/>
        <v>-0.91749427043544696</v>
      </c>
      <c r="DX69" s="58" t="e">
        <f t="shared" si="87"/>
        <v>#DIV/0!</v>
      </c>
      <c r="DY69" s="14" t="e">
        <f t="shared" si="52"/>
        <v>#DIV/0!</v>
      </c>
      <c r="DZ69" s="58"/>
      <c r="EA69" s="33" t="e">
        <f t="shared" si="88"/>
        <v>#DIV/0!</v>
      </c>
      <c r="EB69" s="4">
        <v>0</v>
      </c>
      <c r="EC69" s="4">
        <f t="shared" si="128"/>
        <v>0</v>
      </c>
      <c r="ED69" s="14">
        <f t="shared" si="53"/>
        <v>-1</v>
      </c>
      <c r="EE69" s="58">
        <v>0</v>
      </c>
      <c r="EF69" s="4">
        <f t="shared" si="137"/>
        <v>0</v>
      </c>
      <c r="EG69" s="14">
        <f t="shared" si="54"/>
        <v>-1</v>
      </c>
      <c r="EH69" s="4">
        <v>0</v>
      </c>
      <c r="EI69" s="4">
        <f t="shared" si="129"/>
        <v>0</v>
      </c>
      <c r="EJ69" s="14">
        <f t="shared" si="55"/>
        <v>-1</v>
      </c>
      <c r="EK69" s="58" t="e">
        <f t="shared" si="140"/>
        <v>#DIV/0!</v>
      </c>
      <c r="EL69" s="14" t="e">
        <f t="shared" si="56"/>
        <v>#DIV/0!</v>
      </c>
      <c r="EM69" s="58">
        <v>0</v>
      </c>
      <c r="EN69" s="33" t="e">
        <f t="shared" si="90"/>
        <v>#DIV/0!</v>
      </c>
      <c r="EO69" s="4"/>
      <c r="EP69" s="4">
        <f t="shared" si="130"/>
        <v>65</v>
      </c>
      <c r="EQ69" s="14" t="e">
        <f t="shared" si="57"/>
        <v>#DIV/0!</v>
      </c>
      <c r="ER69" s="58"/>
      <c r="ES69" s="4">
        <f t="shared" si="138"/>
        <v>8657350</v>
      </c>
      <c r="ET69" s="14" t="e">
        <f t="shared" si="58"/>
        <v>#DIV/0!</v>
      </c>
      <c r="EU69" s="4"/>
      <c r="EV69" s="4">
        <f t="shared" si="131"/>
        <v>65</v>
      </c>
      <c r="EW69" s="14" t="e">
        <f t="shared" si="59"/>
        <v>#DIV/0!</v>
      </c>
      <c r="EX69" s="58" t="e">
        <f t="shared" si="91"/>
        <v>#DIV/0!</v>
      </c>
      <c r="EY69" s="14" t="e">
        <f t="shared" si="60"/>
        <v>#DIV/0!</v>
      </c>
      <c r="EZ69" s="58"/>
      <c r="FA69" s="33" t="e">
        <f t="shared" si="92"/>
        <v>#DIV/0!</v>
      </c>
      <c r="FB69" s="4"/>
      <c r="FC69" s="4">
        <f t="shared" si="132"/>
        <v>37</v>
      </c>
      <c r="FD69" s="14" t="e">
        <f t="shared" si="61"/>
        <v>#DIV/0!</v>
      </c>
      <c r="FE69" s="58"/>
      <c r="FF69" s="4">
        <f t="shared" si="139"/>
        <v>1683990</v>
      </c>
      <c r="FG69" s="14" t="e">
        <f t="shared" si="62"/>
        <v>#DIV/0!</v>
      </c>
      <c r="FH69" s="4"/>
      <c r="FI69" s="4">
        <f t="shared" si="133"/>
        <v>41</v>
      </c>
      <c r="FJ69" s="14" t="e">
        <f t="shared" si="63"/>
        <v>#DIV/0!</v>
      </c>
      <c r="FK69" s="58" t="e">
        <f t="shared" si="93"/>
        <v>#DIV/0!</v>
      </c>
      <c r="FL69" s="14" t="e">
        <f t="shared" si="64"/>
        <v>#DIV/0!</v>
      </c>
      <c r="FM69" s="58"/>
      <c r="FN69" s="33" t="e">
        <f t="shared" si="94"/>
        <v>#DIV/0!</v>
      </c>
      <c r="FQ69" s="9">
        <v>45864</v>
      </c>
      <c r="FR69" s="4">
        <f t="shared" si="95"/>
        <v>0</v>
      </c>
      <c r="FS69" s="4">
        <f t="shared" si="134"/>
        <v>4539</v>
      </c>
      <c r="FT69" s="14">
        <f t="shared" si="65"/>
        <v>-0.74727171492204902</v>
      </c>
      <c r="FU69" s="4">
        <f t="shared" si="96"/>
        <v>0</v>
      </c>
      <c r="FV69" s="4">
        <f t="shared" si="135"/>
        <v>223101544</v>
      </c>
      <c r="FW69" s="14">
        <f t="shared" si="66"/>
        <v>-0.71744181114376282</v>
      </c>
      <c r="FX69" s="4">
        <f t="shared" si="97"/>
        <v>0</v>
      </c>
      <c r="FY69" s="4">
        <f t="shared" si="136"/>
        <v>4776</v>
      </c>
      <c r="FZ69" s="14">
        <f t="shared" si="67"/>
        <v>-0.7598672633113781</v>
      </c>
      <c r="GA69" s="4" t="e">
        <f t="shared" si="98"/>
        <v>#DIV/0!</v>
      </c>
      <c r="GB69" s="14" t="e">
        <f t="shared" si="68"/>
        <v>#DIV/0!</v>
      </c>
    </row>
    <row r="70" spans="1:184" x14ac:dyDescent="0.3">
      <c r="A70" s="9">
        <v>45865</v>
      </c>
      <c r="B70" s="71"/>
      <c r="C70" s="4">
        <f t="shared" si="99"/>
        <v>1549</v>
      </c>
      <c r="D70" s="14">
        <f t="shared" si="12"/>
        <v>-0.77082408640331412</v>
      </c>
      <c r="E70" s="4"/>
      <c r="F70" s="4">
        <f t="shared" si="100"/>
        <v>74013950</v>
      </c>
      <c r="G70" s="41">
        <f t="shared" si="13"/>
        <v>-0.73386723646698038</v>
      </c>
      <c r="H70" s="4"/>
      <c r="I70" s="4">
        <f t="shared" si="101"/>
        <v>1622</v>
      </c>
      <c r="J70" s="41">
        <f t="shared" si="14"/>
        <v>-0.77630671631499104</v>
      </c>
      <c r="K70" s="4" t="e">
        <f t="shared" si="69"/>
        <v>#DIV/0!</v>
      </c>
      <c r="L70" s="14" t="e">
        <f t="shared" si="15"/>
        <v>#DIV/0!</v>
      </c>
      <c r="M70" s="4"/>
      <c r="N70" s="32" t="e">
        <f t="shared" si="70"/>
        <v>#DIV/0!</v>
      </c>
      <c r="O70" s="4"/>
      <c r="P70" s="4">
        <f t="shared" si="71"/>
        <v>436</v>
      </c>
      <c r="Q70" s="14">
        <f t="shared" si="16"/>
        <v>-0.73349633251833746</v>
      </c>
      <c r="R70" s="58"/>
      <c r="S70" s="4">
        <f t="shared" si="102"/>
        <v>22761892</v>
      </c>
      <c r="T70" s="14">
        <f t="shared" si="17"/>
        <v>-0.70370853059886507</v>
      </c>
      <c r="U70" s="4"/>
      <c r="V70" s="4">
        <f t="shared" si="103"/>
        <v>447</v>
      </c>
      <c r="W70" s="14">
        <f t="shared" si="18"/>
        <v>-0.74901740595171251</v>
      </c>
      <c r="X70" s="58" t="e">
        <f t="shared" si="72"/>
        <v>#DIV/0!</v>
      </c>
      <c r="Y70" s="14" t="e">
        <f t="shared" si="19"/>
        <v>#DIV/0!</v>
      </c>
      <c r="Z70" s="4"/>
      <c r="AA70" s="33" t="e">
        <f t="shared" si="73"/>
        <v>#DIV/0!</v>
      </c>
      <c r="AB70" s="67"/>
      <c r="AC70" s="4">
        <f t="shared" si="104"/>
        <v>475</v>
      </c>
      <c r="AD70" s="14">
        <f t="shared" si="20"/>
        <v>-0.76795310210063505</v>
      </c>
      <c r="AE70" s="58"/>
      <c r="AF70" s="58">
        <f t="shared" si="105"/>
        <v>17536750</v>
      </c>
      <c r="AG70" s="14">
        <f t="shared" si="21"/>
        <v>-0.75070731074417762</v>
      </c>
      <c r="AH70" s="4"/>
      <c r="AI70" s="4">
        <f t="shared" si="106"/>
        <v>504</v>
      </c>
      <c r="AJ70" s="14">
        <f t="shared" si="22"/>
        <v>-0.78191259195153617</v>
      </c>
      <c r="AK70" s="58" t="e">
        <f t="shared" si="74"/>
        <v>#DIV/0!</v>
      </c>
      <c r="AL70" s="14" t="e">
        <f t="shared" si="23"/>
        <v>#DIV/0!</v>
      </c>
      <c r="AM70" s="58"/>
      <c r="AN70" s="33" t="e">
        <f t="shared" si="75"/>
        <v>#DIV/0!</v>
      </c>
      <c r="AO70" s="4"/>
      <c r="AP70" s="4">
        <f t="shared" si="107"/>
        <v>463</v>
      </c>
      <c r="AQ70" s="14">
        <f t="shared" si="24"/>
        <v>-0.73221515326778486</v>
      </c>
      <c r="AR70" s="58"/>
      <c r="AS70" s="4">
        <f t="shared" si="108"/>
        <v>21160656</v>
      </c>
      <c r="AT70" s="14">
        <f t="shared" si="25"/>
        <v>-0.74581734445665893</v>
      </c>
      <c r="AU70" s="4"/>
      <c r="AV70" s="4">
        <f t="shared" si="109"/>
        <v>498</v>
      </c>
      <c r="AW70" s="14">
        <f t="shared" si="26"/>
        <v>-0.74448435094920473</v>
      </c>
      <c r="AX70" s="58" t="e">
        <f t="shared" si="76"/>
        <v>#DIV/0!</v>
      </c>
      <c r="AY70" s="14" t="e">
        <f t="shared" si="27"/>
        <v>#DIV/0!</v>
      </c>
      <c r="AZ70" s="58"/>
      <c r="BA70" s="33" t="e">
        <f t="shared" si="77"/>
        <v>#DIV/0!</v>
      </c>
      <c r="BB70" s="4"/>
      <c r="BC70" s="4">
        <f t="shared" si="110"/>
        <v>109</v>
      </c>
      <c r="BD70" s="14">
        <f t="shared" si="28"/>
        <v>0.62686567164179108</v>
      </c>
      <c r="BE70" s="58"/>
      <c r="BF70" s="4">
        <f t="shared" si="111"/>
        <v>8533874</v>
      </c>
      <c r="BG70" s="14">
        <f t="shared" si="29"/>
        <v>0.87040493089328175</v>
      </c>
      <c r="BH70" s="4"/>
      <c r="BI70" s="4">
        <f t="shared" si="112"/>
        <v>111</v>
      </c>
      <c r="BJ70" s="14">
        <f t="shared" si="30"/>
        <v>0.65671641791044766</v>
      </c>
      <c r="BK70" s="58" t="e">
        <f t="shared" si="78"/>
        <v>#DIV/0!</v>
      </c>
      <c r="BL70" s="14" t="e">
        <f t="shared" si="31"/>
        <v>#DIV/0!</v>
      </c>
      <c r="BM70" s="58"/>
      <c r="BN70" s="32" t="e">
        <f t="shared" si="79"/>
        <v>#DIV/0!</v>
      </c>
      <c r="BO70" s="4"/>
      <c r="BP70" s="4">
        <f t="shared" si="113"/>
        <v>420</v>
      </c>
      <c r="BQ70" s="14">
        <f t="shared" si="32"/>
        <v>-0.72920696324951639</v>
      </c>
      <c r="BR70" s="58"/>
      <c r="BS70" s="4">
        <f t="shared" si="114"/>
        <v>17701214</v>
      </c>
      <c r="BT70" s="14">
        <f t="shared" si="33"/>
        <v>-0.71717614927575857</v>
      </c>
      <c r="BU70" s="4"/>
      <c r="BV70" s="4">
        <f t="shared" si="115"/>
        <v>440</v>
      </c>
      <c r="BW70" s="14">
        <f t="shared" si="34"/>
        <v>-0.73949082297217283</v>
      </c>
      <c r="BX70" s="58" t="e">
        <f t="shared" si="80"/>
        <v>#DIV/0!</v>
      </c>
      <c r="BY70" s="14" t="e">
        <f t="shared" si="35"/>
        <v>#DIV/0!</v>
      </c>
      <c r="BZ70" s="58"/>
      <c r="CA70" s="33" t="e">
        <f t="shared" si="81"/>
        <v>#DIV/0!</v>
      </c>
      <c r="CB70" s="4"/>
      <c r="CC70" s="4">
        <f t="shared" si="116"/>
        <v>265</v>
      </c>
      <c r="CD70" s="14">
        <f t="shared" si="36"/>
        <v>-0.73865877712031558</v>
      </c>
      <c r="CE70" s="58"/>
      <c r="CF70" s="4">
        <f t="shared" si="117"/>
        <v>20988619</v>
      </c>
      <c r="CG70" s="14">
        <f t="shared" si="37"/>
        <v>-0.75364071151459777</v>
      </c>
      <c r="CH70" s="4"/>
      <c r="CI70" s="4">
        <f t="shared" si="118"/>
        <v>270</v>
      </c>
      <c r="CJ70" s="14">
        <f t="shared" si="38"/>
        <v>-0.74285714285714288</v>
      </c>
      <c r="CK70" s="58" t="e">
        <f t="shared" si="82"/>
        <v>#DIV/0!</v>
      </c>
      <c r="CL70" s="14" t="e">
        <f t="shared" si="39"/>
        <v>#DIV/0!</v>
      </c>
      <c r="CM70" s="58"/>
      <c r="CN70" s="33" t="e">
        <f t="shared" si="83"/>
        <v>#DIV/0!</v>
      </c>
      <c r="CO70" s="4"/>
      <c r="CP70" s="4">
        <f t="shared" si="119"/>
        <v>298</v>
      </c>
      <c r="CQ70" s="14">
        <f t="shared" si="40"/>
        <v>-0.77843866171003717</v>
      </c>
      <c r="CR70" s="58"/>
      <c r="CS70" s="4">
        <f t="shared" si="120"/>
        <v>12800556</v>
      </c>
      <c r="CT70" s="14">
        <f t="shared" si="41"/>
        <v>-0.78031838069551984</v>
      </c>
      <c r="CU70" s="4"/>
      <c r="CV70" s="4">
        <f t="shared" si="121"/>
        <v>317</v>
      </c>
      <c r="CW70" s="14">
        <f t="shared" si="42"/>
        <v>-0.78479293957909024</v>
      </c>
      <c r="CX70" s="58" t="e">
        <f t="shared" si="84"/>
        <v>#DIV/0!</v>
      </c>
      <c r="CY70" s="14" t="e">
        <f t="shared" si="43"/>
        <v>#DIV/0!</v>
      </c>
      <c r="CZ70" s="58"/>
      <c r="DA70" s="33" t="e">
        <f t="shared" si="85"/>
        <v>#DIV/0!</v>
      </c>
      <c r="DB70" s="4"/>
      <c r="DC70" s="4">
        <f t="shared" si="122"/>
        <v>332</v>
      </c>
      <c r="DD70" s="14">
        <f t="shared" si="44"/>
        <v>-0.70277529095792302</v>
      </c>
      <c r="DE70" s="58"/>
      <c r="DF70" s="4">
        <f t="shared" si="123"/>
        <v>14673723</v>
      </c>
      <c r="DG70" s="14">
        <f t="shared" si="45"/>
        <v>-0.68652631379709961</v>
      </c>
      <c r="DH70" s="4"/>
      <c r="DI70" s="4">
        <f t="shared" si="124"/>
        <v>353</v>
      </c>
      <c r="DJ70" s="14">
        <f t="shared" si="46"/>
        <v>-0.72699149265274554</v>
      </c>
      <c r="DK70" s="58" t="e">
        <f t="shared" si="47"/>
        <v>#DIV/0!</v>
      </c>
      <c r="DL70" s="14" t="e">
        <f t="shared" si="48"/>
        <v>#DIV/0!</v>
      </c>
      <c r="DM70" s="58"/>
      <c r="DN70" s="33" t="e">
        <f t="shared" si="86"/>
        <v>#DIV/0!</v>
      </c>
      <c r="DO70" s="4"/>
      <c r="DP70" s="4">
        <f t="shared" si="125"/>
        <v>90</v>
      </c>
      <c r="DQ70" s="14">
        <f t="shared" si="49"/>
        <v>-0.90972918756268806</v>
      </c>
      <c r="DR70" s="58"/>
      <c r="DS70" s="4">
        <f t="shared" si="126"/>
        <v>2588970</v>
      </c>
      <c r="DT70" s="14">
        <f t="shared" si="50"/>
        <v>-0.92785563536361004</v>
      </c>
      <c r="DU70" s="4"/>
      <c r="DV70" s="4">
        <f t="shared" si="127"/>
        <v>108</v>
      </c>
      <c r="DW70" s="14">
        <f t="shared" si="51"/>
        <v>-0.91885800150262964</v>
      </c>
      <c r="DX70" s="58" t="e">
        <f t="shared" si="87"/>
        <v>#DIV/0!</v>
      </c>
      <c r="DY70" s="14" t="e">
        <f t="shared" si="52"/>
        <v>#DIV/0!</v>
      </c>
      <c r="DZ70" s="58"/>
      <c r="EA70" s="33" t="e">
        <f t="shared" si="88"/>
        <v>#DIV/0!</v>
      </c>
      <c r="EB70" s="4">
        <v>0</v>
      </c>
      <c r="EC70" s="4">
        <f t="shared" si="128"/>
        <v>0</v>
      </c>
      <c r="ED70" s="14">
        <f t="shared" si="53"/>
        <v>-1</v>
      </c>
      <c r="EE70" s="58">
        <v>0</v>
      </c>
      <c r="EF70" s="4">
        <f t="shared" si="137"/>
        <v>0</v>
      </c>
      <c r="EG70" s="14">
        <f t="shared" si="54"/>
        <v>-1</v>
      </c>
      <c r="EH70" s="4">
        <v>0</v>
      </c>
      <c r="EI70" s="4">
        <f t="shared" si="129"/>
        <v>0</v>
      </c>
      <c r="EJ70" s="14">
        <f t="shared" si="55"/>
        <v>-1</v>
      </c>
      <c r="EK70" s="58" t="e">
        <f t="shared" si="140"/>
        <v>#DIV/0!</v>
      </c>
      <c r="EL70" s="14" t="e">
        <f t="shared" si="56"/>
        <v>#DIV/0!</v>
      </c>
      <c r="EM70" s="58">
        <v>0</v>
      </c>
      <c r="EN70" s="33" t="e">
        <f t="shared" si="90"/>
        <v>#DIV/0!</v>
      </c>
      <c r="EO70" s="4"/>
      <c r="EP70" s="4">
        <f t="shared" si="130"/>
        <v>65</v>
      </c>
      <c r="EQ70" s="14" t="e">
        <f t="shared" si="57"/>
        <v>#DIV/0!</v>
      </c>
      <c r="ER70" s="58"/>
      <c r="ES70" s="4">
        <f t="shared" si="138"/>
        <v>8657350</v>
      </c>
      <c r="ET70" s="14" t="e">
        <f t="shared" si="58"/>
        <v>#DIV/0!</v>
      </c>
      <c r="EU70" s="4"/>
      <c r="EV70" s="4">
        <f t="shared" si="131"/>
        <v>65</v>
      </c>
      <c r="EW70" s="14" t="e">
        <f t="shared" si="59"/>
        <v>#DIV/0!</v>
      </c>
      <c r="EX70" s="58" t="e">
        <f t="shared" si="91"/>
        <v>#DIV/0!</v>
      </c>
      <c r="EY70" s="14" t="e">
        <f t="shared" si="60"/>
        <v>#DIV/0!</v>
      </c>
      <c r="EZ70" s="58"/>
      <c r="FA70" s="33" t="e">
        <f t="shared" si="92"/>
        <v>#DIV/0!</v>
      </c>
      <c r="FB70" s="4"/>
      <c r="FC70" s="4">
        <f t="shared" si="132"/>
        <v>37</v>
      </c>
      <c r="FD70" s="14" t="e">
        <f t="shared" si="61"/>
        <v>#DIV/0!</v>
      </c>
      <c r="FE70" s="58"/>
      <c r="FF70" s="4">
        <f t="shared" si="139"/>
        <v>1683990</v>
      </c>
      <c r="FG70" s="14" t="e">
        <f t="shared" si="62"/>
        <v>#DIV/0!</v>
      </c>
      <c r="FH70" s="4"/>
      <c r="FI70" s="4">
        <f t="shared" si="133"/>
        <v>41</v>
      </c>
      <c r="FJ70" s="14" t="e">
        <f t="shared" si="63"/>
        <v>#DIV/0!</v>
      </c>
      <c r="FK70" s="58" t="e">
        <f t="shared" si="93"/>
        <v>#DIV/0!</v>
      </c>
      <c r="FL70" s="14" t="e">
        <f t="shared" si="64"/>
        <v>#DIV/0!</v>
      </c>
      <c r="FM70" s="58"/>
      <c r="FN70" s="33" t="e">
        <f t="shared" si="94"/>
        <v>#DIV/0!</v>
      </c>
      <c r="FQ70" s="9">
        <v>45865</v>
      </c>
      <c r="FR70" s="4">
        <f t="shared" si="95"/>
        <v>0</v>
      </c>
      <c r="FS70" s="4">
        <f t="shared" si="134"/>
        <v>4539</v>
      </c>
      <c r="FT70" s="14">
        <f t="shared" si="65"/>
        <v>-0.75181803269724967</v>
      </c>
      <c r="FU70" s="4">
        <f t="shared" si="96"/>
        <v>0</v>
      </c>
      <c r="FV70" s="4">
        <f t="shared" si="135"/>
        <v>223101544</v>
      </c>
      <c r="FW70" s="14">
        <f t="shared" si="66"/>
        <v>-0.72206670287689323</v>
      </c>
      <c r="FX70" s="4">
        <f t="shared" si="97"/>
        <v>0</v>
      </c>
      <c r="FY70" s="4">
        <f t="shared" si="136"/>
        <v>4776</v>
      </c>
      <c r="FZ70" s="14">
        <f t="shared" si="67"/>
        <v>-0.76424128739263497</v>
      </c>
      <c r="GA70" s="4" t="e">
        <f t="shared" si="98"/>
        <v>#DIV/0!</v>
      </c>
      <c r="GB70" s="14" t="e">
        <f t="shared" si="68"/>
        <v>#DIV/0!</v>
      </c>
    </row>
    <row r="71" spans="1:184" x14ac:dyDescent="0.3">
      <c r="A71" s="9">
        <v>45866</v>
      </c>
      <c r="B71" s="71"/>
      <c r="C71" s="4">
        <f t="shared" si="99"/>
        <v>1549</v>
      </c>
      <c r="D71" s="14">
        <f t="shared" si="12"/>
        <v>-0.77514878792277542</v>
      </c>
      <c r="E71" s="4"/>
      <c r="F71" s="4">
        <f t="shared" si="100"/>
        <v>74013950</v>
      </c>
      <c r="G71" s="41">
        <f t="shared" si="13"/>
        <v>-0.7386817659424656</v>
      </c>
      <c r="H71" s="4"/>
      <c r="I71" s="4">
        <f t="shared" si="101"/>
        <v>1622</v>
      </c>
      <c r="J71" s="41">
        <f t="shared" si="14"/>
        <v>-0.7804547915538711</v>
      </c>
      <c r="K71" s="4" t="e">
        <f t="shared" si="69"/>
        <v>#DIV/0!</v>
      </c>
      <c r="L71" s="14" t="e">
        <f t="shared" si="15"/>
        <v>#DIV/0!</v>
      </c>
      <c r="M71" s="4"/>
      <c r="N71" s="32" t="e">
        <f t="shared" si="70"/>
        <v>#DIV/0!</v>
      </c>
      <c r="O71" s="4"/>
      <c r="P71" s="4">
        <f t="shared" si="71"/>
        <v>436</v>
      </c>
      <c r="Q71" s="14">
        <f t="shared" si="16"/>
        <v>-0.73750752558699584</v>
      </c>
      <c r="R71" s="4"/>
      <c r="S71" s="4">
        <f t="shared" si="102"/>
        <v>22761892</v>
      </c>
      <c r="T71" s="14">
        <f t="shared" si="17"/>
        <v>-0.70909873242513233</v>
      </c>
      <c r="U71" s="4"/>
      <c r="V71" s="4">
        <f t="shared" si="103"/>
        <v>447</v>
      </c>
      <c r="W71" s="14">
        <f t="shared" si="18"/>
        <v>-0.75249169435215946</v>
      </c>
      <c r="X71" s="58" t="e">
        <f t="shared" si="72"/>
        <v>#DIV/0!</v>
      </c>
      <c r="Y71" s="14" t="e">
        <f t="shared" si="19"/>
        <v>#DIV/0!</v>
      </c>
      <c r="Z71" s="4"/>
      <c r="AA71" s="33" t="e">
        <f t="shared" si="73"/>
        <v>#DIV/0!</v>
      </c>
      <c r="AB71" s="4"/>
      <c r="AC71" s="4">
        <f t="shared" si="104"/>
        <v>475</v>
      </c>
      <c r="AD71" s="14">
        <f t="shared" si="20"/>
        <v>-0.77218225419664266</v>
      </c>
      <c r="AE71" s="4"/>
      <c r="AF71" s="58">
        <f t="shared" si="105"/>
        <v>17536750</v>
      </c>
      <c r="AG71" s="14">
        <f t="shared" si="21"/>
        <v>-0.75435526604010705</v>
      </c>
      <c r="AH71" s="4"/>
      <c r="AI71" s="4">
        <f t="shared" si="106"/>
        <v>504</v>
      </c>
      <c r="AJ71" s="14">
        <f t="shared" si="22"/>
        <v>-0.7857142857142857</v>
      </c>
      <c r="AK71" s="58" t="e">
        <f t="shared" si="74"/>
        <v>#DIV/0!</v>
      </c>
      <c r="AL71" s="14" t="e">
        <f t="shared" si="23"/>
        <v>#DIV/0!</v>
      </c>
      <c r="AM71" s="58"/>
      <c r="AN71" s="33" t="e">
        <f t="shared" si="75"/>
        <v>#DIV/0!</v>
      </c>
      <c r="AO71" s="4"/>
      <c r="AP71" s="4">
        <f t="shared" si="107"/>
        <v>463</v>
      </c>
      <c r="AQ71" s="14">
        <f t="shared" si="24"/>
        <v>-0.73603192702394526</v>
      </c>
      <c r="AR71" s="4"/>
      <c r="AS71" s="4">
        <f t="shared" si="108"/>
        <v>21160656</v>
      </c>
      <c r="AT71" s="14">
        <f t="shared" si="25"/>
        <v>-0.74999878902033446</v>
      </c>
      <c r="AU71" s="4"/>
      <c r="AV71" s="4">
        <f t="shared" si="109"/>
        <v>498</v>
      </c>
      <c r="AW71" s="14">
        <f t="shared" si="26"/>
        <v>-0.74861181221605255</v>
      </c>
      <c r="AX71" s="58" t="e">
        <f t="shared" si="76"/>
        <v>#DIV/0!</v>
      </c>
      <c r="AY71" s="14" t="e">
        <f t="shared" si="27"/>
        <v>#DIV/0!</v>
      </c>
      <c r="AZ71" s="58"/>
      <c r="BA71" s="33" t="e">
        <f t="shared" si="77"/>
        <v>#DIV/0!</v>
      </c>
      <c r="BB71" s="4"/>
      <c r="BC71" s="4">
        <f t="shared" si="110"/>
        <v>109</v>
      </c>
      <c r="BD71" s="14">
        <f t="shared" si="28"/>
        <v>0.62686567164179108</v>
      </c>
      <c r="BE71" s="4"/>
      <c r="BF71" s="4">
        <f t="shared" si="111"/>
        <v>8533874</v>
      </c>
      <c r="BG71" s="14">
        <f t="shared" si="29"/>
        <v>0.87040493089328175</v>
      </c>
      <c r="BH71" s="4"/>
      <c r="BI71" s="4">
        <f t="shared" si="112"/>
        <v>111</v>
      </c>
      <c r="BJ71" s="14">
        <f t="shared" si="30"/>
        <v>0.65671641791044766</v>
      </c>
      <c r="BK71" s="58" t="e">
        <f t="shared" si="78"/>
        <v>#DIV/0!</v>
      </c>
      <c r="BL71" s="14" t="e">
        <f t="shared" si="31"/>
        <v>#DIV/0!</v>
      </c>
      <c r="BM71" s="58"/>
      <c r="BN71" s="32" t="e">
        <f t="shared" si="79"/>
        <v>#DIV/0!</v>
      </c>
      <c r="BO71" s="4"/>
      <c r="BP71" s="4">
        <f t="shared" si="113"/>
        <v>420</v>
      </c>
      <c r="BQ71" s="14">
        <f t="shared" si="32"/>
        <v>-0.73700688791484037</v>
      </c>
      <c r="BR71" s="4"/>
      <c r="BS71" s="4">
        <f t="shared" si="114"/>
        <v>17701214</v>
      </c>
      <c r="BT71" s="14">
        <f t="shared" si="33"/>
        <v>-0.72377093048543317</v>
      </c>
      <c r="BU71" s="4"/>
      <c r="BV71" s="4">
        <f t="shared" si="115"/>
        <v>440</v>
      </c>
      <c r="BW71" s="14">
        <f t="shared" si="34"/>
        <v>-0.7474167623421355</v>
      </c>
      <c r="BX71" s="58" t="e">
        <f t="shared" si="80"/>
        <v>#DIV/0!</v>
      </c>
      <c r="BY71" s="14" t="e">
        <f t="shared" si="35"/>
        <v>#DIV/0!</v>
      </c>
      <c r="BZ71" s="58"/>
      <c r="CA71" s="33" t="e">
        <f t="shared" si="81"/>
        <v>#DIV/0!</v>
      </c>
      <c r="CB71" s="4"/>
      <c r="CC71" s="4">
        <f t="shared" si="116"/>
        <v>265</v>
      </c>
      <c r="CD71" s="14">
        <f t="shared" si="36"/>
        <v>-0.74271844660194175</v>
      </c>
      <c r="CE71" s="4"/>
      <c r="CF71" s="4">
        <f t="shared" si="117"/>
        <v>20988619</v>
      </c>
      <c r="CG71" s="14">
        <f t="shared" si="37"/>
        <v>-0.7562085451031032</v>
      </c>
      <c r="CH71" s="4"/>
      <c r="CI71" s="4">
        <f t="shared" si="118"/>
        <v>270</v>
      </c>
      <c r="CJ71" s="14">
        <f t="shared" si="38"/>
        <v>-0.74671669793621009</v>
      </c>
      <c r="CK71" s="58" t="e">
        <f t="shared" si="82"/>
        <v>#DIV/0!</v>
      </c>
      <c r="CL71" s="14" t="e">
        <f t="shared" si="39"/>
        <v>#DIV/0!</v>
      </c>
      <c r="CM71" s="58"/>
      <c r="CN71" s="33" t="e">
        <f t="shared" si="83"/>
        <v>#DIV/0!</v>
      </c>
      <c r="CO71" s="4"/>
      <c r="CP71" s="4">
        <f t="shared" si="119"/>
        <v>298</v>
      </c>
      <c r="CQ71" s="14">
        <f t="shared" si="40"/>
        <v>-0.78216374269005851</v>
      </c>
      <c r="CR71" s="4"/>
      <c r="CS71" s="4">
        <f t="shared" si="120"/>
        <v>12800556</v>
      </c>
      <c r="CT71" s="14">
        <f t="shared" si="41"/>
        <v>-0.78457358749269734</v>
      </c>
      <c r="CU71" s="4"/>
      <c r="CV71" s="4">
        <f t="shared" si="121"/>
        <v>317</v>
      </c>
      <c r="CW71" s="14">
        <f t="shared" si="42"/>
        <v>-0.78852568378919274</v>
      </c>
      <c r="CX71" s="58" t="e">
        <f t="shared" si="84"/>
        <v>#DIV/0!</v>
      </c>
      <c r="CY71" s="14" t="e">
        <f t="shared" si="43"/>
        <v>#DIV/0!</v>
      </c>
      <c r="CZ71" s="58"/>
      <c r="DA71" s="33" t="e">
        <f t="shared" si="85"/>
        <v>#DIV/0!</v>
      </c>
      <c r="DB71" s="4"/>
      <c r="DC71" s="4">
        <f t="shared" si="122"/>
        <v>332</v>
      </c>
      <c r="DD71" s="14">
        <f t="shared" si="44"/>
        <v>-0.70671378091872794</v>
      </c>
      <c r="DE71" s="58"/>
      <c r="DF71" s="4">
        <f t="shared" si="123"/>
        <v>14673723</v>
      </c>
      <c r="DG71" s="14">
        <f t="shared" si="45"/>
        <v>-0.6908792966829842</v>
      </c>
      <c r="DH71" s="4"/>
      <c r="DI71" s="4">
        <f t="shared" si="124"/>
        <v>353</v>
      </c>
      <c r="DJ71" s="14">
        <f t="shared" si="46"/>
        <v>-0.7311500380807312</v>
      </c>
      <c r="DK71" s="58" t="e">
        <f t="shared" si="47"/>
        <v>#DIV/0!</v>
      </c>
      <c r="DL71" s="14" t="e">
        <f t="shared" si="48"/>
        <v>#DIV/0!</v>
      </c>
      <c r="DM71" s="58"/>
      <c r="DN71" s="33" t="e">
        <f t="shared" si="86"/>
        <v>#DIV/0!</v>
      </c>
      <c r="DO71" s="4"/>
      <c r="DP71" s="4">
        <f t="shared" si="125"/>
        <v>90</v>
      </c>
      <c r="DQ71" s="14">
        <f t="shared" si="49"/>
        <v>-0.91219512195121955</v>
      </c>
      <c r="DR71" s="4"/>
      <c r="DS71" s="4">
        <f t="shared" si="126"/>
        <v>2588970</v>
      </c>
      <c r="DT71" s="14">
        <f t="shared" si="50"/>
        <v>-0.92933698463472381</v>
      </c>
      <c r="DU71" s="4"/>
      <c r="DV71" s="4">
        <f t="shared" si="127"/>
        <v>108</v>
      </c>
      <c r="DW71" s="14">
        <f t="shared" si="51"/>
        <v>-0.92070484581497802</v>
      </c>
      <c r="DX71" s="58" t="e">
        <f t="shared" si="87"/>
        <v>#DIV/0!</v>
      </c>
      <c r="DY71" s="14" t="e">
        <f t="shared" si="52"/>
        <v>#DIV/0!</v>
      </c>
      <c r="DZ71" s="58"/>
      <c r="EA71" s="33" t="e">
        <f t="shared" si="88"/>
        <v>#DIV/0!</v>
      </c>
      <c r="EB71" s="4">
        <v>0</v>
      </c>
      <c r="EC71" s="4">
        <f t="shared" si="128"/>
        <v>0</v>
      </c>
      <c r="ED71" s="14">
        <f t="shared" si="53"/>
        <v>-1</v>
      </c>
      <c r="EE71" s="4">
        <v>0</v>
      </c>
      <c r="EF71" s="4">
        <f t="shared" si="137"/>
        <v>0</v>
      </c>
      <c r="EG71" s="14">
        <f t="shared" si="54"/>
        <v>-1</v>
      </c>
      <c r="EH71" s="4">
        <v>0</v>
      </c>
      <c r="EI71" s="4">
        <f t="shared" si="129"/>
        <v>0</v>
      </c>
      <c r="EJ71" s="14">
        <f t="shared" si="55"/>
        <v>-1</v>
      </c>
      <c r="EK71" s="58" t="e">
        <f t="shared" si="140"/>
        <v>#DIV/0!</v>
      </c>
      <c r="EL71" s="14" t="e">
        <f t="shared" si="56"/>
        <v>#DIV/0!</v>
      </c>
      <c r="EM71" s="58">
        <v>0</v>
      </c>
      <c r="EN71" s="33" t="e">
        <f t="shared" si="90"/>
        <v>#DIV/0!</v>
      </c>
      <c r="EO71" s="4"/>
      <c r="EP71" s="4">
        <f t="shared" si="130"/>
        <v>65</v>
      </c>
      <c r="EQ71" s="14" t="e">
        <f t="shared" si="57"/>
        <v>#DIV/0!</v>
      </c>
      <c r="ER71" s="4"/>
      <c r="ES71" s="4">
        <f t="shared" si="138"/>
        <v>8657350</v>
      </c>
      <c r="ET71" s="14" t="e">
        <f t="shared" si="58"/>
        <v>#DIV/0!</v>
      </c>
      <c r="EU71" s="4"/>
      <c r="EV71" s="4">
        <f t="shared" si="131"/>
        <v>65</v>
      </c>
      <c r="EW71" s="14" t="e">
        <f t="shared" si="59"/>
        <v>#DIV/0!</v>
      </c>
      <c r="EX71" s="58" t="e">
        <f t="shared" si="91"/>
        <v>#DIV/0!</v>
      </c>
      <c r="EY71" s="14" t="e">
        <f t="shared" si="60"/>
        <v>#DIV/0!</v>
      </c>
      <c r="EZ71" s="58"/>
      <c r="FA71" s="33" t="e">
        <f t="shared" si="92"/>
        <v>#DIV/0!</v>
      </c>
      <c r="FB71" s="4"/>
      <c r="FC71" s="4">
        <f t="shared" si="132"/>
        <v>37</v>
      </c>
      <c r="FD71" s="14" t="e">
        <f t="shared" si="61"/>
        <v>#DIV/0!</v>
      </c>
      <c r="FE71" s="4"/>
      <c r="FF71" s="4">
        <f t="shared" si="139"/>
        <v>1683990</v>
      </c>
      <c r="FG71" s="14" t="e">
        <f t="shared" si="62"/>
        <v>#DIV/0!</v>
      </c>
      <c r="FH71" s="4"/>
      <c r="FI71" s="4">
        <f t="shared" si="133"/>
        <v>41</v>
      </c>
      <c r="FJ71" s="14" t="e">
        <f t="shared" si="63"/>
        <v>#DIV/0!</v>
      </c>
      <c r="FK71" s="58" t="e">
        <f t="shared" si="93"/>
        <v>#DIV/0!</v>
      </c>
      <c r="FL71" s="14" t="e">
        <f t="shared" si="64"/>
        <v>#DIV/0!</v>
      </c>
      <c r="FM71" s="58"/>
      <c r="FN71" s="33" t="e">
        <f t="shared" si="94"/>
        <v>#DIV/0!</v>
      </c>
      <c r="FQ71" s="9">
        <v>45866</v>
      </c>
      <c r="FR71" s="4">
        <f t="shared" si="95"/>
        <v>0</v>
      </c>
      <c r="FS71" s="4">
        <f t="shared" si="134"/>
        <v>4539</v>
      </c>
      <c r="FT71" s="14">
        <f t="shared" si="65"/>
        <v>-0.75642607995707001</v>
      </c>
      <c r="FU71" s="4">
        <f t="shared" si="96"/>
        <v>0</v>
      </c>
      <c r="FV71" s="4">
        <f t="shared" si="135"/>
        <v>223101544</v>
      </c>
      <c r="FW71" s="14">
        <f t="shared" si="66"/>
        <v>-0.72681039605740783</v>
      </c>
      <c r="FX71" s="4">
        <f t="shared" si="97"/>
        <v>0</v>
      </c>
      <c r="FY71" s="4">
        <f t="shared" si="136"/>
        <v>4776</v>
      </c>
      <c r="FZ71" s="14">
        <f t="shared" si="67"/>
        <v>-0.768593439604632</v>
      </c>
      <c r="GA71" s="4" t="e">
        <f t="shared" si="98"/>
        <v>#DIV/0!</v>
      </c>
      <c r="GB71" s="14" t="e">
        <f t="shared" si="68"/>
        <v>#DIV/0!</v>
      </c>
    </row>
    <row r="72" spans="1:184" x14ac:dyDescent="0.3">
      <c r="A72" s="9">
        <v>45867</v>
      </c>
      <c r="B72" s="71"/>
      <c r="C72" s="4">
        <f t="shared" ref="C72:C73" si="141">+C71+B72</f>
        <v>1549</v>
      </c>
      <c r="D72" s="14">
        <f t="shared" si="12"/>
        <v>-0.78453192377243008</v>
      </c>
      <c r="E72" s="4"/>
      <c r="F72" s="4">
        <f t="shared" ref="F72:F73" si="142">+F71+E72</f>
        <v>74013950</v>
      </c>
      <c r="G72" s="41">
        <f t="shared" si="13"/>
        <v>-0.74900022997758398</v>
      </c>
      <c r="H72" s="4"/>
      <c r="I72" s="4">
        <f t="shared" ref="I72:I73" si="143">+I71+H72</f>
        <v>1622</v>
      </c>
      <c r="J72" s="41">
        <f t="shared" si="14"/>
        <v>-0.78935064935064936</v>
      </c>
      <c r="K72" s="4" t="e">
        <f t="shared" ref="K72:K73" si="144">+E72/H72</f>
        <v>#DIV/0!</v>
      </c>
      <c r="L72" s="14" t="e">
        <f t="shared" si="15"/>
        <v>#DIV/0!</v>
      </c>
      <c r="M72" s="4"/>
      <c r="N72" s="32" t="e">
        <f t="shared" ref="N72:N73" si="145">+B72/M72</f>
        <v>#DIV/0!</v>
      </c>
      <c r="O72" s="4"/>
      <c r="P72" s="4">
        <f t="shared" ref="P72:P73" si="146">+P71+O72</f>
        <v>436</v>
      </c>
      <c r="Q72" s="14">
        <f t="shared" si="16"/>
        <v>-0.74783111625216891</v>
      </c>
      <c r="R72" s="4"/>
      <c r="S72" s="4">
        <f t="shared" ref="S72:S73" si="147">+S71+R72</f>
        <v>22761892</v>
      </c>
      <c r="T72" s="14">
        <f t="shared" si="17"/>
        <v>-0.72013770490263351</v>
      </c>
      <c r="U72" s="4"/>
      <c r="V72" s="4">
        <f t="shared" ref="V72:V73" si="148">+V71+U72</f>
        <v>447</v>
      </c>
      <c r="W72" s="14">
        <f t="shared" si="18"/>
        <v>-0.76286472148541118</v>
      </c>
      <c r="X72" s="58" t="e">
        <f t="shared" ref="X72:X73" si="149">+R72/U72</f>
        <v>#DIV/0!</v>
      </c>
      <c r="Y72" s="14" t="e">
        <f t="shared" si="19"/>
        <v>#DIV/0!</v>
      </c>
      <c r="Z72" s="4"/>
      <c r="AA72" s="33" t="e">
        <f t="shared" ref="AA72:AA73" si="150">+O72/Z72</f>
        <v>#DIV/0!</v>
      </c>
      <c r="AB72" s="4"/>
      <c r="AC72" s="4">
        <f t="shared" ref="AC72:AC73" si="151">+AC71+AB72</f>
        <v>475</v>
      </c>
      <c r="AD72" s="14">
        <f t="shared" si="20"/>
        <v>-0.78049907578558231</v>
      </c>
      <c r="AE72" s="4"/>
      <c r="AF72" s="58">
        <f t="shared" ref="AF72:AF73" si="152">+AF71+AE72</f>
        <v>17536750</v>
      </c>
      <c r="AG72" s="14">
        <f t="shared" si="21"/>
        <v>-0.76419833471120446</v>
      </c>
      <c r="AH72" s="4"/>
      <c r="AI72" s="4">
        <f t="shared" ref="AI72:AI73" si="153">+AI71+AH72</f>
        <v>504</v>
      </c>
      <c r="AJ72" s="14">
        <f t="shared" si="22"/>
        <v>-0.79335793357933582</v>
      </c>
      <c r="AK72" s="58" t="e">
        <f t="shared" ref="AK72:AK73" si="154">+AE72/AH72</f>
        <v>#DIV/0!</v>
      </c>
      <c r="AL72" s="14" t="e">
        <f t="shared" si="23"/>
        <v>#DIV/0!</v>
      </c>
      <c r="AM72" s="58"/>
      <c r="AN72" s="33" t="e">
        <f t="shared" ref="AN72:AN73" si="155">+AB72/AM72</f>
        <v>#DIV/0!</v>
      </c>
      <c r="AO72" s="4"/>
      <c r="AP72" s="4">
        <f t="shared" ref="AP72:AP73" si="156">+AP71+AO72</f>
        <v>463</v>
      </c>
      <c r="AQ72" s="14">
        <f t="shared" si="24"/>
        <v>-0.74574409665019226</v>
      </c>
      <c r="AR72" s="4"/>
      <c r="AS72" s="4">
        <f t="shared" ref="AS72:AS73" si="157">+AS71+AR72</f>
        <v>21160656</v>
      </c>
      <c r="AT72" s="14">
        <f t="shared" si="25"/>
        <v>-0.76001115709381117</v>
      </c>
      <c r="AU72" s="4"/>
      <c r="AV72" s="4">
        <f t="shared" ref="AV72:AV73" si="158">+AV71+AU72</f>
        <v>498</v>
      </c>
      <c r="AW72" s="14">
        <f t="shared" si="26"/>
        <v>-0.75813501699854302</v>
      </c>
      <c r="AX72" s="58" t="e">
        <f t="shared" ref="AX72:AX73" si="159">+AR72/AU72</f>
        <v>#DIV/0!</v>
      </c>
      <c r="AY72" s="14" t="e">
        <f t="shared" si="27"/>
        <v>#DIV/0!</v>
      </c>
      <c r="AZ72" s="58"/>
      <c r="BA72" s="33" t="e">
        <f t="shared" ref="BA72:BA73" si="160">+AO72/AZ72</f>
        <v>#DIV/0!</v>
      </c>
      <c r="BB72" s="4"/>
      <c r="BC72" s="4">
        <f t="shared" ref="BC72:BC73" si="161">+BC71+BB72</f>
        <v>109</v>
      </c>
      <c r="BD72" s="14">
        <f t="shared" si="28"/>
        <v>0.57971014492753614</v>
      </c>
      <c r="BE72" s="4"/>
      <c r="BF72" s="4">
        <f t="shared" ref="BF72:BF73" si="162">+BF71+BE72</f>
        <v>8533874</v>
      </c>
      <c r="BG72" s="14">
        <f t="shared" si="29"/>
        <v>0.79980263883560698</v>
      </c>
      <c r="BH72" s="4"/>
      <c r="BI72" s="4">
        <f t="shared" ref="BI72:BI73" si="163">+BI71+BH72</f>
        <v>111</v>
      </c>
      <c r="BJ72" s="14">
        <f t="shared" si="30"/>
        <v>0.60869565217391308</v>
      </c>
      <c r="BK72" s="58" t="e">
        <f t="shared" ref="BK72:BK73" si="164">+BE72/BH72</f>
        <v>#DIV/0!</v>
      </c>
      <c r="BL72" s="14" t="e">
        <f t="shared" si="31"/>
        <v>#DIV/0!</v>
      </c>
      <c r="BM72" s="58"/>
      <c r="BN72" s="32" t="e">
        <f t="shared" ref="BN72:BN73" si="165">+BB72/BM72</f>
        <v>#DIV/0!</v>
      </c>
      <c r="BO72" s="4"/>
      <c r="BP72" s="4">
        <f t="shared" ref="BP72:BP73" si="166">+BP71+BO72</f>
        <v>420</v>
      </c>
      <c r="BQ72" s="14">
        <f t="shared" si="32"/>
        <v>-0.74729241877256314</v>
      </c>
      <c r="BR72" s="4"/>
      <c r="BS72" s="4">
        <f t="shared" ref="BS72:BS73" si="167">+BS71+BR72</f>
        <v>17701214</v>
      </c>
      <c r="BT72" s="14">
        <f t="shared" si="33"/>
        <v>-0.73465226795740546</v>
      </c>
      <c r="BU72" s="4"/>
      <c r="BV72" s="4">
        <f t="shared" ref="BV72:BV73" si="168">+BV71+BU72</f>
        <v>440</v>
      </c>
      <c r="BW72" s="14">
        <f t="shared" si="34"/>
        <v>-0.75677169707020453</v>
      </c>
      <c r="BX72" s="58" t="e">
        <f t="shared" ref="BX72:BX73" si="169">+BR72/BU72</f>
        <v>#DIV/0!</v>
      </c>
      <c r="BY72" s="14" t="e">
        <f t="shared" si="35"/>
        <v>#DIV/0!</v>
      </c>
      <c r="BZ72" s="58"/>
      <c r="CA72" s="33" t="e">
        <f t="shared" ref="CA72:CA73" si="170">+BO72/BZ72</f>
        <v>#DIV/0!</v>
      </c>
      <c r="CB72" s="4"/>
      <c r="CC72" s="4">
        <f t="shared" ref="CC72:CC73" si="171">+CC71+CB72</f>
        <v>265</v>
      </c>
      <c r="CD72" s="14">
        <f t="shared" si="36"/>
        <v>-0.75256769374416432</v>
      </c>
      <c r="CE72" s="4"/>
      <c r="CF72" s="4">
        <f t="shared" ref="CF72:CF73" si="172">+CF71+CE72</f>
        <v>20988619</v>
      </c>
      <c r="CG72" s="14">
        <f t="shared" si="37"/>
        <v>-0.76571331833509682</v>
      </c>
      <c r="CH72" s="4"/>
      <c r="CI72" s="4">
        <f t="shared" ref="CI72:CI73" si="173">+CI71+CH72</f>
        <v>270</v>
      </c>
      <c r="CJ72" s="14">
        <f t="shared" si="38"/>
        <v>-0.7563176895306859</v>
      </c>
      <c r="CK72" s="58" t="e">
        <f t="shared" ref="CK72:CK73" si="174">+CE72/CH72</f>
        <v>#DIV/0!</v>
      </c>
      <c r="CL72" s="14" t="e">
        <f t="shared" si="39"/>
        <v>#DIV/0!</v>
      </c>
      <c r="CM72" s="58"/>
      <c r="CN72" s="33" t="e">
        <f t="shared" ref="CN72:CN73" si="175">+CB72/CM72</f>
        <v>#DIV/0!</v>
      </c>
      <c r="CO72" s="4"/>
      <c r="CP72" s="4">
        <f t="shared" ref="CP72:CP73" si="176">+CP71+CO72</f>
        <v>298</v>
      </c>
      <c r="CQ72" s="14">
        <f t="shared" si="40"/>
        <v>-0.78999295278365045</v>
      </c>
      <c r="CR72" s="4"/>
      <c r="CS72" s="4">
        <f t="shared" ref="CS72:CS73" si="177">+CS71+CR72</f>
        <v>12800556</v>
      </c>
      <c r="CT72" s="14">
        <f t="shared" si="41"/>
        <v>-0.7935931617030747</v>
      </c>
      <c r="CU72" s="4"/>
      <c r="CV72" s="4">
        <f t="shared" ref="CV72:CV73" si="178">+CV71+CU72</f>
        <v>317</v>
      </c>
      <c r="CW72" s="14">
        <f t="shared" si="42"/>
        <v>-0.79601029601029605</v>
      </c>
      <c r="CX72" s="58" t="e">
        <f t="shared" ref="CX72:CX73" si="179">+CR72/CU72</f>
        <v>#DIV/0!</v>
      </c>
      <c r="CY72" s="14" t="e">
        <f t="shared" si="43"/>
        <v>#DIV/0!</v>
      </c>
      <c r="CZ72" s="58"/>
      <c r="DA72" s="33" t="e">
        <f t="shared" ref="DA72:DA73" si="180">+CO72/CZ72</f>
        <v>#DIV/0!</v>
      </c>
      <c r="DB72" s="4"/>
      <c r="DC72" s="4">
        <f t="shared" ref="DC72:DC73" si="181">+DC71+DB72</f>
        <v>332</v>
      </c>
      <c r="DD72" s="14">
        <f t="shared" si="44"/>
        <v>-0.72240802675585281</v>
      </c>
      <c r="DE72" s="58"/>
      <c r="DF72" s="4">
        <f t="shared" ref="DF72:DF73" si="182">+DF71+DE72</f>
        <v>14673723</v>
      </c>
      <c r="DG72" s="14">
        <f t="shared" si="45"/>
        <v>-0.70714250873399997</v>
      </c>
      <c r="DH72" s="4"/>
      <c r="DI72" s="4">
        <f t="shared" ref="DI72:DI73" si="183">+DI71+DH72</f>
        <v>353</v>
      </c>
      <c r="DJ72" s="14">
        <f t="shared" si="46"/>
        <v>-0.7454938716654651</v>
      </c>
      <c r="DK72" s="58" t="e">
        <f t="shared" ref="DK72:DK73" si="184">+DE72/DH72</f>
        <v>#DIV/0!</v>
      </c>
      <c r="DL72" s="14" t="e">
        <f t="shared" si="48"/>
        <v>#DIV/0!</v>
      </c>
      <c r="DM72" s="58"/>
      <c r="DN72" s="33" t="e">
        <f t="shared" ref="DN72:DN73" si="185">+DB72/DM72</f>
        <v>#DIV/0!</v>
      </c>
      <c r="DO72" s="4"/>
      <c r="DP72" s="4">
        <f t="shared" ref="DP72:DP73" si="186">+DP71+DO72</f>
        <v>90</v>
      </c>
      <c r="DQ72" s="14">
        <f t="shared" si="49"/>
        <v>-0.91604477611940294</v>
      </c>
      <c r="DR72" s="4"/>
      <c r="DS72" s="4">
        <f t="shared" ref="DS72:DS73" si="187">+DS71+DR72</f>
        <v>2588970</v>
      </c>
      <c r="DT72" s="14">
        <f t="shared" si="50"/>
        <v>-0.93432838274196861</v>
      </c>
      <c r="DU72" s="4"/>
      <c r="DV72" s="4">
        <f t="shared" ref="DV72:DV73" si="188">+DV71+DU72</f>
        <v>108</v>
      </c>
      <c r="DW72" s="14">
        <f t="shared" si="51"/>
        <v>-0.92356687898089174</v>
      </c>
      <c r="DX72" s="58" t="e">
        <f t="shared" ref="DX72:DX73" si="189">+DR72/DU72</f>
        <v>#DIV/0!</v>
      </c>
      <c r="DY72" s="14" t="e">
        <f t="shared" si="52"/>
        <v>#DIV/0!</v>
      </c>
      <c r="DZ72" s="58"/>
      <c r="EA72" s="33" t="e">
        <f t="shared" ref="EA72:EA73" si="190">+DO72/DZ72</f>
        <v>#DIV/0!</v>
      </c>
      <c r="EB72" s="4">
        <v>0</v>
      </c>
      <c r="EC72" s="4">
        <f t="shared" ref="EC72:EC73" si="191">+EC71+EB72</f>
        <v>0</v>
      </c>
      <c r="ED72" s="14">
        <f t="shared" si="53"/>
        <v>-1</v>
      </c>
      <c r="EE72" s="4">
        <v>0</v>
      </c>
      <c r="EF72" s="4">
        <f t="shared" ref="EF72:EF73" si="192">+EF71+EE72</f>
        <v>0</v>
      </c>
      <c r="EG72" s="14">
        <f t="shared" si="54"/>
        <v>-1</v>
      </c>
      <c r="EH72" s="4">
        <v>0</v>
      </c>
      <c r="EI72" s="4">
        <f t="shared" ref="EI72:EI73" si="193">+EI71+EH72</f>
        <v>0</v>
      </c>
      <c r="EJ72" s="14">
        <f t="shared" si="55"/>
        <v>-1</v>
      </c>
      <c r="EK72" s="58" t="e">
        <f t="shared" ref="EK72:EK73" si="194">+EE72/EH72</f>
        <v>#DIV/0!</v>
      </c>
      <c r="EL72" s="14" t="e">
        <f t="shared" si="56"/>
        <v>#DIV/0!</v>
      </c>
      <c r="EM72" s="58">
        <v>0</v>
      </c>
      <c r="EN72" s="33" t="e">
        <f t="shared" ref="EN72:EN73" si="195">+EB72/EM72</f>
        <v>#DIV/0!</v>
      </c>
      <c r="EO72" s="4"/>
      <c r="EP72" s="4">
        <f t="shared" ref="EP72:EP73" si="196">+EP71+EO72</f>
        <v>65</v>
      </c>
      <c r="EQ72" s="14" t="e">
        <f t="shared" si="57"/>
        <v>#DIV/0!</v>
      </c>
      <c r="ER72" s="4"/>
      <c r="ES72" s="4">
        <f t="shared" ref="ES72:ES73" si="197">+ES71+ER72</f>
        <v>8657350</v>
      </c>
      <c r="ET72" s="14" t="e">
        <f t="shared" si="58"/>
        <v>#DIV/0!</v>
      </c>
      <c r="EU72" s="4"/>
      <c r="EV72" s="4">
        <f t="shared" ref="EV72:EV73" si="198">+EV71+EU72</f>
        <v>65</v>
      </c>
      <c r="EW72" s="14" t="e">
        <f t="shared" si="59"/>
        <v>#DIV/0!</v>
      </c>
      <c r="EX72" s="58" t="e">
        <f t="shared" ref="EX72:EX73" si="199">+ER72/EU72</f>
        <v>#DIV/0!</v>
      </c>
      <c r="EY72" s="14" t="e">
        <f t="shared" si="60"/>
        <v>#DIV/0!</v>
      </c>
      <c r="EZ72" s="58"/>
      <c r="FA72" s="33" t="e">
        <f t="shared" ref="FA72:FA73" si="200">+EO72/EZ72</f>
        <v>#DIV/0!</v>
      </c>
      <c r="FB72" s="4"/>
      <c r="FC72" s="4">
        <f t="shared" ref="FC72:FC73" si="201">+FC71+FB72</f>
        <v>37</v>
      </c>
      <c r="FD72" s="14" t="e">
        <f t="shared" si="61"/>
        <v>#DIV/0!</v>
      </c>
      <c r="FE72" s="4"/>
      <c r="FF72" s="4">
        <f t="shared" ref="FF72:FF73" si="202">+FF71+FE72</f>
        <v>1683990</v>
      </c>
      <c r="FG72" s="14" t="e">
        <f t="shared" si="62"/>
        <v>#DIV/0!</v>
      </c>
      <c r="FH72" s="4"/>
      <c r="FI72" s="4">
        <f t="shared" ref="FI72:FI73" si="203">+FI71+FH72</f>
        <v>41</v>
      </c>
      <c r="FJ72" s="14" t="e">
        <f t="shared" si="63"/>
        <v>#DIV/0!</v>
      </c>
      <c r="FK72" s="58" t="e">
        <f t="shared" ref="FK72:FK73" si="204">+FE72/FH72</f>
        <v>#DIV/0!</v>
      </c>
      <c r="FL72" s="14" t="e">
        <f t="shared" si="64"/>
        <v>#DIV/0!</v>
      </c>
      <c r="FM72" s="58"/>
      <c r="FN72" s="33" t="e">
        <f t="shared" ref="FN72:FN73" si="205">+FB72/FM72</f>
        <v>#DIV/0!</v>
      </c>
      <c r="FQ72" s="9">
        <v>45867</v>
      </c>
      <c r="FR72" s="4">
        <f t="shared" ref="FR72:FR73" si="206">+B72+O72+AB72+AO72+BB72+BO72+CB72+CO72+DB72+DO72+EB72+EO72+FB72</f>
        <v>0</v>
      </c>
      <c r="FS72" s="4">
        <f t="shared" ref="FS72:FS73" si="207">+FR72+FS71</f>
        <v>4539</v>
      </c>
      <c r="FT72" s="14">
        <f t="shared" si="65"/>
        <v>-0.76625984860188479</v>
      </c>
      <c r="FU72" s="4">
        <f t="shared" ref="FU72:FU73" si="208">+E72+R72+AE72+AR72+BE72+BR72+CE72+CR72+DE72+DR72+EE72+ER72+FE72</f>
        <v>0</v>
      </c>
      <c r="FV72" s="4">
        <f t="shared" ref="FV72:FV73" si="209">+FU72+FV71</f>
        <v>223101544</v>
      </c>
      <c r="FW72" s="14">
        <f t="shared" si="66"/>
        <v>-0.73820908324881807</v>
      </c>
      <c r="FX72" s="4">
        <f t="shared" ref="FX72:FX73" si="210">+H72+U72+AH72+AU72+BH72+BU72+CH72+CU72+DH72+DU72+EH72+EU72+FH72</f>
        <v>0</v>
      </c>
      <c r="FY72" s="4">
        <f t="shared" ref="FY72:FY73" si="211">+FX72+FY71</f>
        <v>4776</v>
      </c>
      <c r="FZ72" s="14">
        <f t="shared" si="67"/>
        <v>-0.77771572186540072</v>
      </c>
      <c r="GA72" s="4" t="e">
        <f t="shared" ref="GA72:GA73" si="212">+FU72/FX72</f>
        <v>#DIV/0!</v>
      </c>
      <c r="GB72" s="14" t="e">
        <f t="shared" si="68"/>
        <v>#DIV/0!</v>
      </c>
    </row>
    <row r="73" spans="1:184" x14ac:dyDescent="0.3">
      <c r="A73" s="9">
        <v>45868</v>
      </c>
      <c r="B73" s="71"/>
      <c r="C73" s="4">
        <f t="shared" si="141"/>
        <v>1549</v>
      </c>
      <c r="D73" s="14">
        <f t="shared" si="12"/>
        <v>-0.79277591973244144</v>
      </c>
      <c r="E73" s="4"/>
      <c r="F73" s="4">
        <f t="shared" si="142"/>
        <v>74013950</v>
      </c>
      <c r="G73" s="41">
        <f t="shared" si="13"/>
        <v>-0.75904383669926123</v>
      </c>
      <c r="H73" s="4"/>
      <c r="I73" s="4">
        <f t="shared" si="143"/>
        <v>1622</v>
      </c>
      <c r="J73" s="41">
        <f t="shared" si="14"/>
        <v>-0.79740194853859603</v>
      </c>
      <c r="K73" s="4" t="e">
        <f t="shared" si="144"/>
        <v>#DIV/0!</v>
      </c>
      <c r="L73" s="14" t="e">
        <f t="shared" si="15"/>
        <v>#DIV/0!</v>
      </c>
      <c r="M73" s="4"/>
      <c r="N73" s="32" t="e">
        <f t="shared" si="145"/>
        <v>#DIV/0!</v>
      </c>
      <c r="O73" s="4"/>
      <c r="P73" s="4">
        <f t="shared" si="146"/>
        <v>436</v>
      </c>
      <c r="Q73" s="14">
        <f t="shared" si="16"/>
        <v>-0.75964718853362734</v>
      </c>
      <c r="R73" s="4"/>
      <c r="S73" s="4">
        <f t="shared" si="147"/>
        <v>22761892</v>
      </c>
      <c r="T73" s="14">
        <f t="shared" si="17"/>
        <v>-0.73399182258794815</v>
      </c>
      <c r="U73" s="4"/>
      <c r="V73" s="4">
        <f t="shared" si="148"/>
        <v>447</v>
      </c>
      <c r="W73" s="14">
        <f t="shared" si="18"/>
        <v>-0.77447023208879917</v>
      </c>
      <c r="X73" s="58" t="e">
        <f t="shared" si="149"/>
        <v>#DIV/0!</v>
      </c>
      <c r="Y73" s="14" t="e">
        <f t="shared" si="19"/>
        <v>#DIV/0!</v>
      </c>
      <c r="Z73" s="4"/>
      <c r="AA73" s="33" t="e">
        <f t="shared" si="150"/>
        <v>#DIV/0!</v>
      </c>
      <c r="AB73" s="4"/>
      <c r="AC73" s="4">
        <f t="shared" si="151"/>
        <v>475</v>
      </c>
      <c r="AD73" s="14">
        <f t="shared" si="20"/>
        <v>-0.78991596638655459</v>
      </c>
      <c r="AE73" s="4"/>
      <c r="AF73" s="58">
        <f t="shared" si="152"/>
        <v>17536750</v>
      </c>
      <c r="AG73" s="14">
        <f t="shared" si="21"/>
        <v>-0.7741159256635145</v>
      </c>
      <c r="AH73" s="4"/>
      <c r="AI73" s="4">
        <f t="shared" si="153"/>
        <v>504</v>
      </c>
      <c r="AJ73" s="14">
        <f t="shared" si="22"/>
        <v>-0.80227540211847781</v>
      </c>
      <c r="AK73" s="58" t="e">
        <f t="shared" si="154"/>
        <v>#DIV/0!</v>
      </c>
      <c r="AL73" s="14" t="e">
        <f t="shared" si="23"/>
        <v>#DIV/0!</v>
      </c>
      <c r="AM73" s="58"/>
      <c r="AN73" s="33" t="e">
        <f t="shared" si="155"/>
        <v>#DIV/0!</v>
      </c>
      <c r="AO73" s="4"/>
      <c r="AP73" s="4">
        <f t="shared" si="156"/>
        <v>463</v>
      </c>
      <c r="AQ73" s="14">
        <f t="shared" si="24"/>
        <v>-0.75580168776371304</v>
      </c>
      <c r="AR73" s="4"/>
      <c r="AS73" s="4">
        <f t="shared" si="157"/>
        <v>21160656</v>
      </c>
      <c r="AT73" s="14">
        <f t="shared" si="25"/>
        <v>-0.76945030343201914</v>
      </c>
      <c r="AU73" s="4"/>
      <c r="AV73" s="4">
        <f t="shared" si="158"/>
        <v>498</v>
      </c>
      <c r="AW73" s="14">
        <f t="shared" si="26"/>
        <v>-0.76728971962616821</v>
      </c>
      <c r="AX73" s="58" t="e">
        <f t="shared" si="159"/>
        <v>#DIV/0!</v>
      </c>
      <c r="AY73" s="14" t="e">
        <f t="shared" si="27"/>
        <v>#DIV/0!</v>
      </c>
      <c r="AZ73" s="58"/>
      <c r="BA73" s="33" t="e">
        <f t="shared" si="160"/>
        <v>#DIV/0!</v>
      </c>
      <c r="BB73" s="4"/>
      <c r="BC73" s="4">
        <f t="shared" si="161"/>
        <v>109</v>
      </c>
      <c r="BD73" s="14">
        <f t="shared" si="28"/>
        <v>0.47297297297297303</v>
      </c>
      <c r="BE73" s="4"/>
      <c r="BF73" s="4">
        <f t="shared" si="162"/>
        <v>8533874</v>
      </c>
      <c r="BG73" s="14">
        <f t="shared" si="29"/>
        <v>0.71145357177451718</v>
      </c>
      <c r="BH73" s="4"/>
      <c r="BI73" s="4">
        <f t="shared" si="163"/>
        <v>111</v>
      </c>
      <c r="BJ73" s="14">
        <f t="shared" si="30"/>
        <v>0.5</v>
      </c>
      <c r="BK73" s="58" t="e">
        <f t="shared" si="164"/>
        <v>#DIV/0!</v>
      </c>
      <c r="BL73" s="14" t="e">
        <f t="shared" si="31"/>
        <v>#DIV/0!</v>
      </c>
      <c r="BM73" s="58"/>
      <c r="BN73" s="32" t="e">
        <f t="shared" si="165"/>
        <v>#DIV/0!</v>
      </c>
      <c r="BO73" s="4"/>
      <c r="BP73" s="4">
        <f t="shared" si="166"/>
        <v>420</v>
      </c>
      <c r="BQ73" s="14">
        <f t="shared" si="32"/>
        <v>-0.75834292289988492</v>
      </c>
      <c r="BR73" s="4"/>
      <c r="BS73" s="4">
        <f t="shared" si="167"/>
        <v>17701214</v>
      </c>
      <c r="BT73" s="14">
        <f t="shared" si="33"/>
        <v>-0.74761091258419077</v>
      </c>
      <c r="BU73" s="4"/>
      <c r="BV73" s="4">
        <f t="shared" si="168"/>
        <v>440</v>
      </c>
      <c r="BW73" s="14">
        <f t="shared" si="34"/>
        <v>-0.76694915254237284</v>
      </c>
      <c r="BX73" s="58" t="e">
        <f t="shared" si="169"/>
        <v>#DIV/0!</v>
      </c>
      <c r="BY73" s="14" t="e">
        <f t="shared" si="35"/>
        <v>#DIV/0!</v>
      </c>
      <c r="BZ73" s="58"/>
      <c r="CA73" s="33" t="e">
        <f t="shared" si="170"/>
        <v>#DIV/0!</v>
      </c>
      <c r="CB73" s="4"/>
      <c r="CC73" s="4">
        <f t="shared" si="171"/>
        <v>265</v>
      </c>
      <c r="CD73" s="14">
        <f t="shared" si="36"/>
        <v>-0.76211849192100534</v>
      </c>
      <c r="CE73" s="4"/>
      <c r="CF73" s="4">
        <f t="shared" si="172"/>
        <v>20988619</v>
      </c>
      <c r="CG73" s="14">
        <f t="shared" si="37"/>
        <v>-0.77510409781187395</v>
      </c>
      <c r="CH73" s="4"/>
      <c r="CI73" s="4">
        <f t="shared" si="173"/>
        <v>270</v>
      </c>
      <c r="CJ73" s="14">
        <f t="shared" si="38"/>
        <v>-0.76542137271937449</v>
      </c>
      <c r="CK73" s="58" t="e">
        <f t="shared" si="174"/>
        <v>#DIV/0!</v>
      </c>
      <c r="CL73" s="14" t="e">
        <f t="shared" si="39"/>
        <v>#DIV/0!</v>
      </c>
      <c r="CM73" s="58"/>
      <c r="CN73" s="33" t="e">
        <f t="shared" si="175"/>
        <v>#DIV/0!</v>
      </c>
      <c r="CO73" s="4"/>
      <c r="CP73" s="4">
        <f t="shared" si="176"/>
        <v>298</v>
      </c>
      <c r="CQ73" s="14">
        <f t="shared" si="40"/>
        <v>-0.80080213903743314</v>
      </c>
      <c r="CR73" s="4"/>
      <c r="CS73" s="4">
        <f t="shared" si="177"/>
        <v>12800556</v>
      </c>
      <c r="CT73" s="14">
        <f t="shared" si="41"/>
        <v>-0.80716766428962927</v>
      </c>
      <c r="CU73" s="4"/>
      <c r="CV73" s="4">
        <f t="shared" si="178"/>
        <v>317</v>
      </c>
      <c r="CW73" s="14">
        <f t="shared" si="42"/>
        <v>-0.80575980392156865</v>
      </c>
      <c r="CX73" s="58" t="e">
        <f t="shared" si="179"/>
        <v>#DIV/0!</v>
      </c>
      <c r="CY73" s="14" t="e">
        <f t="shared" si="43"/>
        <v>#DIV/0!</v>
      </c>
      <c r="CZ73" s="58"/>
      <c r="DA73" s="33" t="e">
        <f t="shared" si="180"/>
        <v>#DIV/0!</v>
      </c>
      <c r="DB73" s="4"/>
      <c r="DC73" s="4">
        <f t="shared" si="181"/>
        <v>332</v>
      </c>
      <c r="DD73" s="14">
        <f t="shared" si="44"/>
        <v>-0.73225806451612896</v>
      </c>
      <c r="DE73" s="58"/>
      <c r="DF73" s="4">
        <f t="shared" si="182"/>
        <v>14673723</v>
      </c>
      <c r="DG73" s="14">
        <f t="shared" si="45"/>
        <v>-0.7204516652109838</v>
      </c>
      <c r="DH73" s="4"/>
      <c r="DI73" s="4">
        <f t="shared" si="183"/>
        <v>353</v>
      </c>
      <c r="DJ73" s="14">
        <f t="shared" si="46"/>
        <v>-0.75383542538354253</v>
      </c>
      <c r="DK73" s="58" t="e">
        <f t="shared" si="184"/>
        <v>#DIV/0!</v>
      </c>
      <c r="DL73" s="14" t="e">
        <f t="shared" si="48"/>
        <v>#DIV/0!</v>
      </c>
      <c r="DM73" s="58"/>
      <c r="DN73" s="33" t="e">
        <f t="shared" si="185"/>
        <v>#DIV/0!</v>
      </c>
      <c r="DO73" s="4"/>
      <c r="DP73" s="4">
        <f t="shared" si="186"/>
        <v>90</v>
      </c>
      <c r="DQ73" s="14">
        <f t="shared" si="49"/>
        <v>-0.9196428571428571</v>
      </c>
      <c r="DR73" s="4"/>
      <c r="DS73" s="4">
        <f t="shared" si="187"/>
        <v>2588970</v>
      </c>
      <c r="DT73" s="14">
        <f t="shared" si="50"/>
        <v>-0.93722411113803383</v>
      </c>
      <c r="DU73" s="4"/>
      <c r="DV73" s="4">
        <f t="shared" si="188"/>
        <v>108</v>
      </c>
      <c r="DW73" s="14">
        <f t="shared" si="51"/>
        <v>-0.92653061224489797</v>
      </c>
      <c r="DX73" s="58" t="e">
        <f t="shared" si="189"/>
        <v>#DIV/0!</v>
      </c>
      <c r="DY73" s="14" t="e">
        <f t="shared" si="52"/>
        <v>#DIV/0!</v>
      </c>
      <c r="DZ73" s="58"/>
      <c r="EA73" s="33" t="e">
        <f t="shared" si="190"/>
        <v>#DIV/0!</v>
      </c>
      <c r="EB73" s="4">
        <v>0</v>
      </c>
      <c r="EC73" s="4">
        <f t="shared" si="191"/>
        <v>0</v>
      </c>
      <c r="ED73" s="14">
        <f t="shared" si="53"/>
        <v>-1</v>
      </c>
      <c r="EE73" s="4">
        <v>0</v>
      </c>
      <c r="EF73" s="4">
        <f t="shared" si="192"/>
        <v>0</v>
      </c>
      <c r="EG73" s="14">
        <f t="shared" si="54"/>
        <v>-1</v>
      </c>
      <c r="EH73" s="4">
        <v>0</v>
      </c>
      <c r="EI73" s="4">
        <f t="shared" si="193"/>
        <v>0</v>
      </c>
      <c r="EJ73" s="14">
        <f t="shared" si="55"/>
        <v>-1</v>
      </c>
      <c r="EK73" s="58" t="e">
        <f t="shared" si="194"/>
        <v>#DIV/0!</v>
      </c>
      <c r="EL73" s="14" t="e">
        <f t="shared" si="56"/>
        <v>#DIV/0!</v>
      </c>
      <c r="EM73" s="58">
        <v>0</v>
      </c>
      <c r="EN73" s="33" t="e">
        <f t="shared" si="195"/>
        <v>#DIV/0!</v>
      </c>
      <c r="EO73" s="4"/>
      <c r="EP73" s="4">
        <f t="shared" si="196"/>
        <v>65</v>
      </c>
      <c r="EQ73" s="14" t="e">
        <f t="shared" si="57"/>
        <v>#DIV/0!</v>
      </c>
      <c r="ER73" s="4"/>
      <c r="ES73" s="4">
        <f t="shared" si="197"/>
        <v>8657350</v>
      </c>
      <c r="ET73" s="14" t="e">
        <f t="shared" si="58"/>
        <v>#DIV/0!</v>
      </c>
      <c r="EU73" s="4"/>
      <c r="EV73" s="4">
        <f t="shared" si="198"/>
        <v>65</v>
      </c>
      <c r="EW73" s="14" t="e">
        <f t="shared" si="59"/>
        <v>#DIV/0!</v>
      </c>
      <c r="EX73" s="58" t="e">
        <f t="shared" si="199"/>
        <v>#DIV/0!</v>
      </c>
      <c r="EY73" s="14" t="e">
        <f t="shared" si="60"/>
        <v>#DIV/0!</v>
      </c>
      <c r="EZ73" s="58"/>
      <c r="FA73" s="33" t="e">
        <f t="shared" si="200"/>
        <v>#DIV/0!</v>
      </c>
      <c r="FB73" s="4"/>
      <c r="FC73" s="4">
        <f t="shared" si="201"/>
        <v>37</v>
      </c>
      <c r="FD73" s="14" t="e">
        <f t="shared" si="61"/>
        <v>#DIV/0!</v>
      </c>
      <c r="FE73" s="4"/>
      <c r="FF73" s="4">
        <f t="shared" si="202"/>
        <v>1683990</v>
      </c>
      <c r="FG73" s="14" t="e">
        <f t="shared" si="62"/>
        <v>#DIV/0!</v>
      </c>
      <c r="FH73" s="4"/>
      <c r="FI73" s="4">
        <f t="shared" si="203"/>
        <v>41</v>
      </c>
      <c r="FJ73" s="14" t="e">
        <f t="shared" si="63"/>
        <v>#DIV/0!</v>
      </c>
      <c r="FK73" s="58" t="e">
        <f t="shared" si="204"/>
        <v>#DIV/0!</v>
      </c>
      <c r="FL73" s="14" t="e">
        <f t="shared" si="64"/>
        <v>#DIV/0!</v>
      </c>
      <c r="FM73" s="58"/>
      <c r="FN73" s="33" t="e">
        <f t="shared" si="205"/>
        <v>#DIV/0!</v>
      </c>
      <c r="FQ73" s="9">
        <v>45868</v>
      </c>
      <c r="FR73" s="4">
        <f t="shared" si="206"/>
        <v>0</v>
      </c>
      <c r="FS73" s="4">
        <f t="shared" si="207"/>
        <v>4539</v>
      </c>
      <c r="FT73" s="14">
        <f t="shared" si="65"/>
        <v>-0.77591824644549767</v>
      </c>
      <c r="FU73" s="4">
        <f t="shared" si="208"/>
        <v>0</v>
      </c>
      <c r="FV73" s="4">
        <f t="shared" si="209"/>
        <v>223101544</v>
      </c>
      <c r="FW73" s="14">
        <f t="shared" si="66"/>
        <v>-0.74977578057488259</v>
      </c>
      <c r="FX73" s="4">
        <f t="shared" si="210"/>
        <v>0</v>
      </c>
      <c r="FY73" s="4">
        <f t="shared" si="211"/>
        <v>4776</v>
      </c>
      <c r="FZ73" s="14">
        <f t="shared" si="67"/>
        <v>-0.78669048682447518</v>
      </c>
      <c r="GA73" s="4" t="e">
        <f t="shared" si="212"/>
        <v>#DIV/0!</v>
      </c>
      <c r="GB73" s="14" t="e">
        <f t="shared" si="68"/>
        <v>#DIV/0!</v>
      </c>
    </row>
    <row r="74" spans="1:184" x14ac:dyDescent="0.3">
      <c r="A74" s="9">
        <v>45869</v>
      </c>
      <c r="B74" s="71"/>
      <c r="C74" s="4">
        <f t="shared" ref="C74" si="213">+C73+B74</f>
        <v>1549</v>
      </c>
      <c r="D74" s="14">
        <f t="shared" si="12"/>
        <v>-0.80158831817599596</v>
      </c>
      <c r="E74" s="4"/>
      <c r="F74" s="4">
        <f t="shared" ref="F74" si="214">+F73+E74</f>
        <v>74013950</v>
      </c>
      <c r="G74" s="41">
        <f t="shared" si="13"/>
        <v>-0.76973303066483667</v>
      </c>
      <c r="H74" s="4"/>
      <c r="I74" s="4">
        <f t="shared" ref="I74" si="215">+I73+H74</f>
        <v>1622</v>
      </c>
      <c r="J74" s="41">
        <f t="shared" si="14"/>
        <v>-0.80588798468166589</v>
      </c>
      <c r="K74" s="4" t="e">
        <f t="shared" ref="K74" si="216">+E74/H74</f>
        <v>#DIV/0!</v>
      </c>
      <c r="L74" s="14" t="e">
        <f t="shared" si="15"/>
        <v>#DIV/0!</v>
      </c>
      <c r="M74" s="4"/>
      <c r="N74" s="32" t="e">
        <f t="shared" ref="N74" si="217">+B74/M74</f>
        <v>#DIV/0!</v>
      </c>
      <c r="O74" s="4"/>
      <c r="P74" s="4">
        <f t="shared" ref="P74" si="218">+P73+O74</f>
        <v>436</v>
      </c>
      <c r="Q74" s="14">
        <f t="shared" si="16"/>
        <v>-0.76808510638297878</v>
      </c>
      <c r="R74" s="4"/>
      <c r="S74" s="4">
        <f t="shared" ref="S74" si="219">+S73+R74</f>
        <v>22761892</v>
      </c>
      <c r="T74" s="14">
        <f t="shared" si="17"/>
        <v>-0.74397837647439635</v>
      </c>
      <c r="U74" s="4"/>
      <c r="V74" s="4">
        <f t="shared" ref="V74" si="220">+V73+U74</f>
        <v>447</v>
      </c>
      <c r="W74" s="14">
        <f t="shared" si="18"/>
        <v>-0.78290432248664399</v>
      </c>
      <c r="X74" s="58" t="e">
        <f t="shared" ref="X74" si="221">+R74/U74</f>
        <v>#DIV/0!</v>
      </c>
      <c r="Y74" s="14" t="e">
        <f t="shared" si="19"/>
        <v>#DIV/0!</v>
      </c>
      <c r="Z74" s="4"/>
      <c r="AA74" s="33" t="e">
        <f t="shared" ref="AA74" si="222">+O74/Z74</f>
        <v>#DIV/0!</v>
      </c>
      <c r="AB74" s="4"/>
      <c r="AC74" s="4">
        <f t="shared" ref="AC74" si="223">+AC73+AB74</f>
        <v>475</v>
      </c>
      <c r="AD74" s="14">
        <f t="shared" si="20"/>
        <v>-0.79949345715491771</v>
      </c>
      <c r="AE74" s="4"/>
      <c r="AF74" s="58">
        <f t="shared" ref="AF74" si="224">+AF73+AE74</f>
        <v>17536750</v>
      </c>
      <c r="AG74" s="14">
        <f t="shared" si="21"/>
        <v>-0.78328247828131869</v>
      </c>
      <c r="AH74" s="4"/>
      <c r="AI74" s="4">
        <f t="shared" ref="AI74" si="225">+AI73+AH74</f>
        <v>504</v>
      </c>
      <c r="AJ74" s="14">
        <f t="shared" si="22"/>
        <v>-0.81116523042337951</v>
      </c>
      <c r="AK74" s="58" t="e">
        <f t="shared" ref="AK74" si="226">+AE74/AH74</f>
        <v>#DIV/0!</v>
      </c>
      <c r="AL74" s="14" t="e">
        <f t="shared" si="23"/>
        <v>#DIV/0!</v>
      </c>
      <c r="AM74" s="58"/>
      <c r="AN74" s="33" t="e">
        <f t="shared" ref="AN74" si="227">+AB74/AM74</f>
        <v>#DIV/0!</v>
      </c>
      <c r="AO74" s="4"/>
      <c r="AP74" s="4">
        <f t="shared" ref="AP74" si="228">+AP73+AO74</f>
        <v>463</v>
      </c>
      <c r="AQ74" s="14">
        <f t="shared" si="24"/>
        <v>-0.76389597144314125</v>
      </c>
      <c r="AR74" s="4"/>
      <c r="AS74" s="4">
        <f t="shared" ref="AS74" si="229">+AS73+AR74</f>
        <v>21160656</v>
      </c>
      <c r="AT74" s="14">
        <f t="shared" si="25"/>
        <v>-0.77865876621505703</v>
      </c>
      <c r="AU74" s="4"/>
      <c r="AV74" s="4">
        <f t="shared" ref="AV74" si="230">+AV73+AU74</f>
        <v>498</v>
      </c>
      <c r="AW74" s="14">
        <f t="shared" si="26"/>
        <v>-0.7751693002257336</v>
      </c>
      <c r="AX74" s="58" t="e">
        <f t="shared" ref="AX74" si="231">+AR74/AU74</f>
        <v>#DIV/0!</v>
      </c>
      <c r="AY74" s="14" t="e">
        <f t="shared" si="27"/>
        <v>#DIV/0!</v>
      </c>
      <c r="AZ74" s="58"/>
      <c r="BA74" s="33" t="e">
        <f t="shared" ref="BA74" si="232">+AO74/AZ74</f>
        <v>#DIV/0!</v>
      </c>
      <c r="BB74" s="4"/>
      <c r="BC74" s="4">
        <f t="shared" ref="BC74" si="233">+BC73+BB74</f>
        <v>109</v>
      </c>
      <c r="BD74" s="14">
        <f t="shared" si="28"/>
        <v>0.379746835443038</v>
      </c>
      <c r="BE74" s="4"/>
      <c r="BF74" s="4">
        <f t="shared" ref="BF74" si="234">+BF73+BE74</f>
        <v>8533874</v>
      </c>
      <c r="BG74" s="14">
        <f t="shared" si="29"/>
        <v>0.59027713979197149</v>
      </c>
      <c r="BH74" s="4"/>
      <c r="BI74" s="4">
        <f t="shared" ref="BI74" si="235">+BI73+BH74</f>
        <v>111</v>
      </c>
      <c r="BJ74" s="14">
        <f t="shared" si="30"/>
        <v>0.40506329113924044</v>
      </c>
      <c r="BK74" s="58" t="e">
        <f t="shared" ref="BK74" si="236">+BE74/BH74</f>
        <v>#DIV/0!</v>
      </c>
      <c r="BL74" s="14" t="e">
        <f t="shared" si="31"/>
        <v>#DIV/0!</v>
      </c>
      <c r="BM74" s="58"/>
      <c r="BN74" s="32" t="e">
        <f t="shared" ref="BN74" si="237">+BB74/BM74</f>
        <v>#DIV/0!</v>
      </c>
      <c r="BO74" s="4"/>
      <c r="BP74" s="4">
        <f t="shared" ref="BP74" si="238">+BP73+BO74</f>
        <v>420</v>
      </c>
      <c r="BQ74" s="14">
        <f t="shared" si="32"/>
        <v>-0.77074235807860259</v>
      </c>
      <c r="BR74" s="4"/>
      <c r="BS74" s="4">
        <f t="shared" ref="BS74" si="239">+BS73+BR74</f>
        <v>17701214</v>
      </c>
      <c r="BT74" s="14">
        <f t="shared" si="33"/>
        <v>-0.76046389737537323</v>
      </c>
      <c r="BU74" s="4"/>
      <c r="BV74" s="4">
        <f t="shared" ref="BV74" si="240">+BV73+BU74</f>
        <v>440</v>
      </c>
      <c r="BW74" s="14">
        <f t="shared" si="34"/>
        <v>-0.77966950425638459</v>
      </c>
      <c r="BX74" s="58" t="e">
        <f t="shared" ref="BX74" si="241">+BR74/BU74</f>
        <v>#DIV/0!</v>
      </c>
      <c r="BY74" s="14" t="e">
        <f t="shared" si="35"/>
        <v>#DIV/0!</v>
      </c>
      <c r="BZ74" s="58"/>
      <c r="CA74" s="33" t="e">
        <f t="shared" ref="CA74" si="242">+BO74/BZ74</f>
        <v>#DIV/0!</v>
      </c>
      <c r="CB74" s="4"/>
      <c r="CC74" s="4">
        <f t="shared" ref="CC74" si="243">+CC73+CB74</f>
        <v>265</v>
      </c>
      <c r="CD74" s="14">
        <f t="shared" si="36"/>
        <v>-0.76976542137271942</v>
      </c>
      <c r="CE74" s="4"/>
      <c r="CF74" s="4">
        <f t="shared" ref="CF74" si="244">+CF73+CE74</f>
        <v>20988619</v>
      </c>
      <c r="CG74" s="14">
        <f t="shared" si="37"/>
        <v>-0.78064083032292098</v>
      </c>
      <c r="CH74" s="4"/>
      <c r="CI74" s="4">
        <f t="shared" ref="CI74" si="245">+CI73+CH74</f>
        <v>270</v>
      </c>
      <c r="CJ74" s="14">
        <f t="shared" si="38"/>
        <v>-0.77272727272727271</v>
      </c>
      <c r="CK74" s="58" t="e">
        <f t="shared" ref="CK74" si="246">+CE74/CH74</f>
        <v>#DIV/0!</v>
      </c>
      <c r="CL74" s="14" t="e">
        <f t="shared" si="39"/>
        <v>#DIV/0!</v>
      </c>
      <c r="CM74" s="58"/>
      <c r="CN74" s="33" t="e">
        <f t="shared" ref="CN74" si="247">+CB74/CM74</f>
        <v>#DIV/0!</v>
      </c>
      <c r="CO74" s="4"/>
      <c r="CP74" s="4">
        <f t="shared" ref="CP74" si="248">+CP73+CO74</f>
        <v>298</v>
      </c>
      <c r="CQ74" s="14">
        <f t="shared" si="40"/>
        <v>-0.80761781794706256</v>
      </c>
      <c r="CR74" s="4"/>
      <c r="CS74" s="4">
        <f t="shared" ref="CS74" si="249">+CS73+CR74</f>
        <v>12800556</v>
      </c>
      <c r="CT74" s="14">
        <f t="shared" si="41"/>
        <v>-0.81269702721830028</v>
      </c>
      <c r="CU74" s="4"/>
      <c r="CV74" s="4">
        <f t="shared" ref="CV74" si="250">+CV73+CU74</f>
        <v>317</v>
      </c>
      <c r="CW74" s="14">
        <f t="shared" si="42"/>
        <v>-0.81264775413711587</v>
      </c>
      <c r="CX74" s="58" t="e">
        <f t="shared" ref="CX74" si="251">+CR74/CU74</f>
        <v>#DIV/0!</v>
      </c>
      <c r="CY74" s="14" t="e">
        <f t="shared" si="43"/>
        <v>#DIV/0!</v>
      </c>
      <c r="CZ74" s="58"/>
      <c r="DA74" s="33" t="e">
        <f t="shared" ref="DA74" si="252">+CO74/CZ74</f>
        <v>#DIV/0!</v>
      </c>
      <c r="DB74" s="4"/>
      <c r="DC74" s="4">
        <f t="shared" ref="DC74" si="253">+DC73+DB74</f>
        <v>332</v>
      </c>
      <c r="DD74" s="14">
        <f t="shared" si="44"/>
        <v>-0.74441878367975367</v>
      </c>
      <c r="DE74" s="58"/>
      <c r="DF74" s="4">
        <f t="shared" ref="DF74" si="254">+DF73+DE74</f>
        <v>14673723</v>
      </c>
      <c r="DG74" s="14">
        <f t="shared" si="45"/>
        <v>-0.73256773555264876</v>
      </c>
      <c r="DH74" s="4"/>
      <c r="DI74" s="4">
        <f t="shared" ref="DI74" si="255">+DI73+DH74</f>
        <v>353</v>
      </c>
      <c r="DJ74" s="14">
        <f t="shared" si="46"/>
        <v>-0.76450967311541029</v>
      </c>
      <c r="DK74" s="58" t="e">
        <f t="shared" ref="DK74" si="256">+DE74/DH74</f>
        <v>#DIV/0!</v>
      </c>
      <c r="DL74" s="14" t="e">
        <f t="shared" si="48"/>
        <v>#DIV/0!</v>
      </c>
      <c r="DM74" s="58"/>
      <c r="DN74" s="33" t="e">
        <f t="shared" ref="DN74" si="257">+DB74/DM74</f>
        <v>#DIV/0!</v>
      </c>
      <c r="DO74" s="4"/>
      <c r="DP74" s="4">
        <f t="shared" ref="DP74" si="258">+DP73+DO74</f>
        <v>90</v>
      </c>
      <c r="DQ74" s="14">
        <f t="shared" si="49"/>
        <v>-0.92221261884183237</v>
      </c>
      <c r="DR74" s="4"/>
      <c r="DS74" s="4">
        <f t="shared" ref="DS74" si="259">+DS73+DR74</f>
        <v>2588970</v>
      </c>
      <c r="DT74" s="14">
        <f t="shared" si="50"/>
        <v>-0.9398787054502199</v>
      </c>
      <c r="DU74" s="4"/>
      <c r="DV74" s="4">
        <f t="shared" ref="DV74" si="260">+DV73+DU74</f>
        <v>108</v>
      </c>
      <c r="DW74" s="14">
        <f t="shared" si="51"/>
        <v>-0.9285714285714286</v>
      </c>
      <c r="DX74" s="58" t="e">
        <f t="shared" ref="DX74" si="261">+DR74/DU74</f>
        <v>#DIV/0!</v>
      </c>
      <c r="DY74" s="14" t="e">
        <f t="shared" si="52"/>
        <v>#DIV/0!</v>
      </c>
      <c r="DZ74" s="58"/>
      <c r="EA74" s="33" t="e">
        <f t="shared" ref="EA74" si="262">+DO74/DZ74</f>
        <v>#DIV/0!</v>
      </c>
      <c r="EB74" s="4">
        <v>1</v>
      </c>
      <c r="EC74" s="4">
        <f t="shared" ref="EC74" si="263">+EC73+EB74</f>
        <v>1</v>
      </c>
      <c r="ED74" s="14">
        <f t="shared" si="53"/>
        <v>-0.9642857142857143</v>
      </c>
      <c r="EE74" s="4">
        <v>1</v>
      </c>
      <c r="EF74" s="4">
        <f t="shared" ref="EF74" si="264">+EF73+EE74</f>
        <v>1</v>
      </c>
      <c r="EG74" s="14">
        <f t="shared" si="54"/>
        <v>-0.99999887627444528</v>
      </c>
      <c r="EH74" s="4">
        <v>1</v>
      </c>
      <c r="EI74" s="4">
        <f t="shared" ref="EI74" si="265">+EI73+EH74</f>
        <v>1</v>
      </c>
      <c r="EJ74" s="14">
        <f t="shared" si="55"/>
        <v>-0.984375</v>
      </c>
      <c r="EK74" s="58">
        <f t="shared" ref="EK74" si="266">+EE74/EH74</f>
        <v>1</v>
      </c>
      <c r="EL74" s="14" t="e">
        <f t="shared" si="56"/>
        <v>#DIV/0!</v>
      </c>
      <c r="EM74" s="58">
        <v>1</v>
      </c>
      <c r="EN74" s="33">
        <f t="shared" ref="EN74" si="267">+EB74/EM74</f>
        <v>1</v>
      </c>
      <c r="EO74" s="4"/>
      <c r="EP74" s="4">
        <f t="shared" ref="EP74" si="268">+EP73+EO74</f>
        <v>65</v>
      </c>
      <c r="EQ74" s="14" t="e">
        <f t="shared" si="57"/>
        <v>#DIV/0!</v>
      </c>
      <c r="ER74" s="4"/>
      <c r="ES74" s="4">
        <f t="shared" ref="ES74" si="269">+ES73+ER74</f>
        <v>8657350</v>
      </c>
      <c r="ET74" s="14" t="e">
        <f t="shared" si="58"/>
        <v>#DIV/0!</v>
      </c>
      <c r="EU74" s="4"/>
      <c r="EV74" s="4">
        <f t="shared" ref="EV74" si="270">+EV73+EU74</f>
        <v>65</v>
      </c>
      <c r="EW74" s="14" t="e">
        <f t="shared" si="59"/>
        <v>#DIV/0!</v>
      </c>
      <c r="EX74" s="58" t="e">
        <f t="shared" ref="EX74" si="271">+ER74/EU74</f>
        <v>#DIV/0!</v>
      </c>
      <c r="EY74" s="14" t="e">
        <f t="shared" si="60"/>
        <v>#DIV/0!</v>
      </c>
      <c r="EZ74" s="58"/>
      <c r="FA74" s="33" t="e">
        <f t="shared" ref="FA74" si="272">+EO74/EZ74</f>
        <v>#DIV/0!</v>
      </c>
      <c r="FB74" s="4"/>
      <c r="FC74" s="4">
        <f t="shared" ref="FC74" si="273">+FC73+FB74</f>
        <v>37</v>
      </c>
      <c r="FD74" s="14" t="e">
        <f t="shared" si="61"/>
        <v>#DIV/0!</v>
      </c>
      <c r="FE74" s="4"/>
      <c r="FF74" s="4">
        <f t="shared" ref="FF74" si="274">+FF73+FE74</f>
        <v>1683990</v>
      </c>
      <c r="FG74" s="14" t="e">
        <f t="shared" si="62"/>
        <v>#DIV/0!</v>
      </c>
      <c r="FH74" s="4"/>
      <c r="FI74" s="4">
        <f t="shared" ref="FI74" si="275">+FI73+FH74</f>
        <v>41</v>
      </c>
      <c r="FJ74" s="14" t="e">
        <f t="shared" si="63"/>
        <v>#DIV/0!</v>
      </c>
      <c r="FK74" s="58" t="e">
        <f t="shared" ref="FK74" si="276">+FE74/FH74</f>
        <v>#DIV/0!</v>
      </c>
      <c r="FL74" s="14" t="e">
        <f t="shared" si="64"/>
        <v>#DIV/0!</v>
      </c>
      <c r="FM74" s="58"/>
      <c r="FN74" s="33" t="e">
        <f t="shared" ref="FN74" si="277">+FB74/FM74</f>
        <v>#DIV/0!</v>
      </c>
      <c r="FQ74" s="9">
        <v>45869</v>
      </c>
      <c r="FR74" s="4">
        <v>0</v>
      </c>
      <c r="FS74" s="4">
        <f t="shared" ref="FS74" si="278">+FR74+FS73</f>
        <v>4539</v>
      </c>
      <c r="FT74" s="14">
        <f t="shared" si="65"/>
        <v>-0.78500378931413417</v>
      </c>
      <c r="FU74" s="4">
        <v>0</v>
      </c>
      <c r="FV74" s="4">
        <f t="shared" ref="FV74" si="279">+FU74+FV73</f>
        <v>223101544</v>
      </c>
      <c r="FW74" s="14">
        <f t="shared" si="66"/>
        <v>-0.75983808768386585</v>
      </c>
      <c r="FX74" s="4">
        <v>0</v>
      </c>
      <c r="FY74" s="4">
        <f t="shared" ref="FY74" si="280">+FX74+FY73</f>
        <v>4776</v>
      </c>
      <c r="FZ74" s="14">
        <f t="shared" si="67"/>
        <v>-0.79528504072010286</v>
      </c>
      <c r="GA74" s="4" t="e">
        <f t="shared" ref="GA74" si="281">+FU74/FX74</f>
        <v>#DIV/0!</v>
      </c>
      <c r="GB74" s="14" t="e">
        <f t="shared" si="68"/>
        <v>#DIV/0!</v>
      </c>
    </row>
    <row r="75" spans="1:184" s="11" customFormat="1" ht="15.6" x14ac:dyDescent="0.3">
      <c r="A75" s="175" t="s">
        <v>22</v>
      </c>
      <c r="B75" s="176">
        <f>SUM(B44:B73)</f>
        <v>1549</v>
      </c>
      <c r="C75" s="176">
        <f>SUM(C44:C73)</f>
        <v>42052</v>
      </c>
      <c r="D75" s="177"/>
      <c r="E75" s="171">
        <f>SUM(E44:E73)</f>
        <v>74013950</v>
      </c>
      <c r="F75" s="171">
        <f>SUM(F44:F73)</f>
        <v>2005340759</v>
      </c>
      <c r="G75" s="168"/>
      <c r="H75" s="171">
        <f>SUM(H44:H73)</f>
        <v>1622</v>
      </c>
      <c r="I75" s="171">
        <f>SUM(I44:I73)</f>
        <v>44063</v>
      </c>
      <c r="J75" s="168"/>
      <c r="K75" s="120">
        <f>+E75/H75</f>
        <v>45631.28853267571</v>
      </c>
      <c r="L75" s="168"/>
      <c r="M75" s="171">
        <f>SUM(M44:M73)</f>
        <v>70517</v>
      </c>
      <c r="N75" s="168"/>
      <c r="O75" s="171">
        <f>SUM(O44:O73)</f>
        <v>436</v>
      </c>
      <c r="P75" s="171">
        <f>SUM(P44:P73)</f>
        <v>11825</v>
      </c>
      <c r="Q75" s="168"/>
      <c r="R75" s="171">
        <f>SUM(R44:R73)</f>
        <v>22761892</v>
      </c>
      <c r="S75" s="171">
        <f>SUM(S44:S73)</f>
        <v>616375070</v>
      </c>
      <c r="T75" s="168"/>
      <c r="U75" s="171">
        <f>SUM(U44:U73)</f>
        <v>447</v>
      </c>
      <c r="V75" s="171">
        <f>SUM(V44:V73)</f>
        <v>12134</v>
      </c>
      <c r="W75" s="168"/>
      <c r="X75" s="120">
        <f>+R75/U75</f>
        <v>50921.458612975388</v>
      </c>
      <c r="Y75" s="168"/>
      <c r="Z75" s="171">
        <f>SUM(Z44:Z73)</f>
        <v>15135</v>
      </c>
      <c r="AA75" s="168"/>
      <c r="AB75" s="171">
        <f>SUM(AB44:AB73)</f>
        <v>475</v>
      </c>
      <c r="AC75" s="171">
        <f>SUM(AC44:AC73)</f>
        <v>12879</v>
      </c>
      <c r="AD75" s="168"/>
      <c r="AE75" s="171">
        <f>SUM(AE44:AE73)</f>
        <v>17536750</v>
      </c>
      <c r="AF75" s="171">
        <f>SUM(AF44:AF73)</f>
        <v>474214866</v>
      </c>
      <c r="AG75" s="168"/>
      <c r="AH75" s="171">
        <f>SUM(AH44:AH73)</f>
        <v>504</v>
      </c>
      <c r="AI75" s="171">
        <f>SUM(AI44:AI73)</f>
        <v>13666</v>
      </c>
      <c r="AJ75" s="168"/>
      <c r="AK75" s="120">
        <f>+AE75/AH75</f>
        <v>34795.138888888891</v>
      </c>
      <c r="AL75" s="168"/>
      <c r="AM75" s="171">
        <f>SUM(AM44:AM73)</f>
        <v>14542</v>
      </c>
      <c r="AN75" s="120"/>
      <c r="AO75" s="171">
        <f>SUM(AO44:AO73)</f>
        <v>463</v>
      </c>
      <c r="AP75" s="171">
        <f>SUM(AP44:AP73)</f>
        <v>12629</v>
      </c>
      <c r="AQ75" s="168"/>
      <c r="AR75" s="171">
        <f>SUM(AR44:AR73)</f>
        <v>21160656</v>
      </c>
      <c r="AS75" s="171">
        <f>SUM(AS44:AS73)</f>
        <v>579333327</v>
      </c>
      <c r="AT75" s="168"/>
      <c r="AU75" s="171">
        <f>SUM(AU44:AU73)</f>
        <v>498</v>
      </c>
      <c r="AV75" s="171">
        <f>SUM(AV44:AV73)</f>
        <v>13585</v>
      </c>
      <c r="AW75" s="168"/>
      <c r="AX75" s="120">
        <f>+AR75/AU75</f>
        <v>42491.277108433736</v>
      </c>
      <c r="AY75" s="168"/>
      <c r="AZ75" s="171">
        <f>SUM(AZ44:AZ73)</f>
        <v>17384</v>
      </c>
      <c r="BA75" s="168"/>
      <c r="BB75" s="171">
        <f>SUM(BB44:BB73)</f>
        <v>109</v>
      </c>
      <c r="BC75" s="171">
        <f>SUM(BC44:BC73)</f>
        <v>2996</v>
      </c>
      <c r="BD75" s="168"/>
      <c r="BE75" s="171">
        <f>SUM(BE44:BE73)</f>
        <v>8533874</v>
      </c>
      <c r="BF75" s="171">
        <f>SUM(BF44:BF73)</f>
        <v>235511828</v>
      </c>
      <c r="BG75" s="168"/>
      <c r="BH75" s="171">
        <f>SUM(BH44:BH73)</f>
        <v>111</v>
      </c>
      <c r="BI75" s="171">
        <f>SUM(BI44:BI73)</f>
        <v>3044</v>
      </c>
      <c r="BJ75" s="168"/>
      <c r="BK75" s="120">
        <f>+BE75/BH75</f>
        <v>76881.747747747751</v>
      </c>
      <c r="BL75" s="168"/>
      <c r="BM75" s="171">
        <f>SUM(BM44:BM73)</f>
        <v>2850</v>
      </c>
      <c r="BN75" s="168"/>
      <c r="BO75" s="171">
        <f>SUM(BO44:BO73)</f>
        <v>420</v>
      </c>
      <c r="BP75" s="171">
        <f>SUM(BP44:BP73)</f>
        <v>11342</v>
      </c>
      <c r="BQ75" s="168"/>
      <c r="BR75" s="171">
        <f>SUM(BR44:BR73)</f>
        <v>17701214</v>
      </c>
      <c r="BS75" s="171">
        <f>SUM(BS44:BS73)</f>
        <v>477474227</v>
      </c>
      <c r="BT75" s="168"/>
      <c r="BU75" s="171">
        <f>SUM(BU44:BU73)</f>
        <v>440</v>
      </c>
      <c r="BV75" s="171">
        <f>SUM(BV44:BV73)</f>
        <v>11905</v>
      </c>
      <c r="BW75" s="168"/>
      <c r="BX75" s="120">
        <f>+BR75/BU75</f>
        <v>40230.031818181815</v>
      </c>
      <c r="BY75" s="168"/>
      <c r="BZ75" s="171">
        <f>SUM(BZ44:BZ73)</f>
        <v>15878</v>
      </c>
      <c r="CA75" s="168"/>
      <c r="CB75" s="171">
        <f>SUM(CB44:CB73)</f>
        <v>265</v>
      </c>
      <c r="CC75" s="171">
        <f>SUM(CC44:CC73)</f>
        <v>7182</v>
      </c>
      <c r="CD75" s="168"/>
      <c r="CE75" s="171">
        <f>SUM(CE44:CE73)</f>
        <v>20988619</v>
      </c>
      <c r="CF75" s="171">
        <f>SUM(CF44:CF73)</f>
        <v>570796728</v>
      </c>
      <c r="CG75" s="168"/>
      <c r="CH75" s="171">
        <f>SUM(CH44:CH73)</f>
        <v>270</v>
      </c>
      <c r="CI75" s="171">
        <f>SUM(CI44:CI73)</f>
        <v>7322</v>
      </c>
      <c r="CJ75" s="168"/>
      <c r="CK75" s="120">
        <f>+CE75/CH75</f>
        <v>77735.625925925924</v>
      </c>
      <c r="CL75" s="168"/>
      <c r="CM75" s="171">
        <f>SUM(CM44:CM73)</f>
        <v>10336</v>
      </c>
      <c r="CN75" s="168"/>
      <c r="CO75" s="171">
        <f>SUM(CO44:CO73)</f>
        <v>298</v>
      </c>
      <c r="CP75" s="171">
        <f>SUM(CP44:CP73)</f>
        <v>8088</v>
      </c>
      <c r="CQ75" s="168"/>
      <c r="CR75" s="171">
        <f>SUM(CR44:CR73)</f>
        <v>12800556</v>
      </c>
      <c r="CS75" s="171">
        <f>SUM(CS44:CS73)</f>
        <v>348866735</v>
      </c>
      <c r="CT75" s="168"/>
      <c r="CU75" s="171">
        <f>SUM(CU44:CU73)</f>
        <v>317</v>
      </c>
      <c r="CV75" s="171">
        <f>SUM(CV44:CV73)</f>
        <v>8587</v>
      </c>
      <c r="CW75" s="160"/>
      <c r="CX75" s="120">
        <f>+CR75/CU75</f>
        <v>40380.302839116717</v>
      </c>
      <c r="CY75" s="168"/>
      <c r="CZ75" s="171">
        <f>SUM(CZ44:CZ73)</f>
        <v>10222</v>
      </c>
      <c r="DA75" s="168"/>
      <c r="DB75" s="171">
        <f>SUM(DB44:DB73)</f>
        <v>332</v>
      </c>
      <c r="DC75" s="171">
        <f>SUM(DC44:DC73)</f>
        <v>9042</v>
      </c>
      <c r="DD75" s="168"/>
      <c r="DE75" s="171">
        <f>SUM(DE44:DE73)</f>
        <v>14673723</v>
      </c>
      <c r="DF75" s="171">
        <f>SUM(DF44:DF73)</f>
        <v>396340425</v>
      </c>
      <c r="DG75" s="168"/>
      <c r="DH75" s="171">
        <f>SUM(DH44:DH73)</f>
        <v>353</v>
      </c>
      <c r="DI75" s="171">
        <f>SUM(DI44:DI73)</f>
        <v>9630</v>
      </c>
      <c r="DJ75" s="168"/>
      <c r="DK75" s="120">
        <f>+DE75/DH75</f>
        <v>41568.620396600563</v>
      </c>
      <c r="DL75" s="168"/>
      <c r="DM75" s="171">
        <f>SUM(DM44:DM73)</f>
        <v>12618</v>
      </c>
      <c r="DN75" s="168"/>
      <c r="DO75" s="171">
        <f>SUM(DO44:DO73)</f>
        <v>90</v>
      </c>
      <c r="DP75" s="171">
        <f>SUM(DP44:DP73)</f>
        <v>2435</v>
      </c>
      <c r="DQ75" s="168"/>
      <c r="DR75" s="171">
        <f>SUM(DR44:DR73)</f>
        <v>2588970</v>
      </c>
      <c r="DS75" s="171">
        <f>SUM(DS44:DS73)</f>
        <v>69956047</v>
      </c>
      <c r="DT75" s="168"/>
      <c r="DU75" s="171">
        <f>SUM(DU44:DU73)</f>
        <v>108</v>
      </c>
      <c r="DV75" s="171">
        <f>SUM(DV44:DV73)</f>
        <v>2923</v>
      </c>
      <c r="DW75" s="168"/>
      <c r="DX75" s="120">
        <f>+DR75/DU75</f>
        <v>23971.944444444445</v>
      </c>
      <c r="DY75" s="168"/>
      <c r="DZ75" s="171">
        <f>SUM(DZ44:DZ73)</f>
        <v>5668</v>
      </c>
      <c r="EA75" s="168"/>
      <c r="EB75" s="171">
        <f>SUM(EB44:EB73)</f>
        <v>0</v>
      </c>
      <c r="EC75" s="171">
        <f>SUM(EC44:EC73)</f>
        <v>0</v>
      </c>
      <c r="ED75" s="168"/>
      <c r="EE75" s="171">
        <f>SUM(EE44:EE73)</f>
        <v>0</v>
      </c>
      <c r="EF75" s="171">
        <f>SUM(EF44:EF73)</f>
        <v>0</v>
      </c>
      <c r="EG75" s="168"/>
      <c r="EH75" s="171">
        <f>SUM(EH44:EH73)</f>
        <v>0</v>
      </c>
      <c r="EI75" s="171">
        <f>SUM(EI44:EI73)</f>
        <v>0</v>
      </c>
      <c r="EJ75" s="168"/>
      <c r="EK75" s="120" t="e">
        <f>+EE75/EH75</f>
        <v>#DIV/0!</v>
      </c>
      <c r="EL75" s="168"/>
      <c r="EM75" s="171">
        <f>SUM(EM44:EM73)</f>
        <v>0</v>
      </c>
      <c r="EN75" s="168"/>
      <c r="EO75" s="171">
        <f>SUM(EO44:EO73)</f>
        <v>65</v>
      </c>
      <c r="EP75" s="171">
        <f>SUM(EP44:EP73)</f>
        <v>1794</v>
      </c>
      <c r="EQ75" s="168"/>
      <c r="ER75" s="171">
        <f>SUM(ER44:ER73)</f>
        <v>8657350</v>
      </c>
      <c r="ES75" s="171">
        <f>SUM(ES44:ES73)</f>
        <v>237528060</v>
      </c>
      <c r="ET75" s="168"/>
      <c r="EU75" s="171">
        <f>SUM(EU44:EU73)</f>
        <v>65</v>
      </c>
      <c r="EV75" s="171">
        <f>SUM(EV44:EV73)</f>
        <v>1794</v>
      </c>
      <c r="EW75" s="168"/>
      <c r="EX75" s="120">
        <f>+ER75/EU75</f>
        <v>133190</v>
      </c>
      <c r="EY75" s="168"/>
      <c r="EZ75" s="171">
        <f>SUM(EZ44:EZ73)</f>
        <v>4199</v>
      </c>
      <c r="FA75" s="168"/>
      <c r="FB75" s="171">
        <f>SUM(FB44:FB73)</f>
        <v>37</v>
      </c>
      <c r="FC75" s="171">
        <f>SUM(FC44:FC73)</f>
        <v>1004</v>
      </c>
      <c r="FD75" s="168"/>
      <c r="FE75" s="171">
        <f>SUM(FE44:FE73)</f>
        <v>1683990</v>
      </c>
      <c r="FF75" s="171">
        <f>SUM(FF44:FF73)</f>
        <v>46432450</v>
      </c>
      <c r="FG75" s="168"/>
      <c r="FH75" s="171">
        <f>SUM(FH44:FH73)</f>
        <v>41</v>
      </c>
      <c r="FI75" s="171">
        <f>SUM(FI44:FI73)</f>
        <v>1105</v>
      </c>
      <c r="FJ75" s="168"/>
      <c r="FK75" s="120">
        <f>+FE75/FH75</f>
        <v>41072.92682926829</v>
      </c>
      <c r="FL75" s="168"/>
      <c r="FM75" s="171">
        <f>SUM(FM44:FM73)</f>
        <v>1375</v>
      </c>
      <c r="FN75" s="168"/>
      <c r="FQ75" s="36" t="s">
        <v>22</v>
      </c>
      <c r="FR75" s="68">
        <f>SUM(FR44:FR73)</f>
        <v>4539</v>
      </c>
      <c r="FS75" s="68">
        <f>SUM(FS44:FS73)</f>
        <v>123268</v>
      </c>
      <c r="FT75" s="37"/>
      <c r="FU75" s="68">
        <f>SUM(FU44:FU73)</f>
        <v>223101544</v>
      </c>
      <c r="FV75" s="68">
        <f>SUM(FV44:FV73)</f>
        <v>6058170522</v>
      </c>
      <c r="FW75" s="37"/>
      <c r="FX75" s="68">
        <f>SUM(FX44:FX73)</f>
        <v>4776</v>
      </c>
      <c r="FY75" s="68">
        <f>SUM(FY44:FY73)</f>
        <v>129758</v>
      </c>
      <c r="FZ75" s="37"/>
      <c r="GA75" s="38">
        <f t="shared" si="98"/>
        <v>46713.053601340034</v>
      </c>
      <c r="GB75" s="37"/>
    </row>
    <row r="77" spans="1:184" x14ac:dyDescent="0.3">
      <c r="DE77" s="13"/>
    </row>
    <row r="78" spans="1:184" x14ac:dyDescent="0.3">
      <c r="DE78" s="13"/>
    </row>
  </sheetData>
  <mergeCells count="32">
    <mergeCell ref="A2:FN2"/>
    <mergeCell ref="A40:FN40"/>
    <mergeCell ref="EO4:FA4"/>
    <mergeCell ref="FB4:FN4"/>
    <mergeCell ref="FB42:FN42"/>
    <mergeCell ref="EO42:FA42"/>
    <mergeCell ref="CB42:CK42"/>
    <mergeCell ref="CO4:CX4"/>
    <mergeCell ref="CO42:CX42"/>
    <mergeCell ref="DB4:DK4"/>
    <mergeCell ref="DB42:DK42"/>
    <mergeCell ref="O4:X4"/>
    <mergeCell ref="AB4:AK4"/>
    <mergeCell ref="O42:X42"/>
    <mergeCell ref="AB42:AK42"/>
    <mergeCell ref="AO4:AX4"/>
    <mergeCell ref="FQ40:GB42"/>
    <mergeCell ref="FQ2:GB4"/>
    <mergeCell ref="A3:EN3"/>
    <mergeCell ref="CB4:CK4"/>
    <mergeCell ref="A42:M42"/>
    <mergeCell ref="A4:M4"/>
    <mergeCell ref="AO42:AX42"/>
    <mergeCell ref="BB4:BK4"/>
    <mergeCell ref="BB42:BK42"/>
    <mergeCell ref="BO4:BX4"/>
    <mergeCell ref="BO42:BX42"/>
    <mergeCell ref="DO4:DX4"/>
    <mergeCell ref="EB4:EK4"/>
    <mergeCell ref="DO42:DX42"/>
    <mergeCell ref="EB42:EK42"/>
    <mergeCell ref="A41:EK4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7A6DD-4481-46A6-86E1-62556D2E3A6C}">
  <dimension ref="A5:AB79"/>
  <sheetViews>
    <sheetView topLeftCell="A46" zoomScale="80" zoomScaleNormal="80" workbookViewId="0">
      <pane xSplit="2" topLeftCell="K1" activePane="topRight" state="frozen"/>
      <selection pane="topRight" activeCell="AC54" sqref="AC54"/>
    </sheetView>
  </sheetViews>
  <sheetFormatPr baseColWidth="10" defaultRowHeight="14.4" x14ac:dyDescent="0.3"/>
  <cols>
    <col min="2" max="2" width="16.44140625" customWidth="1"/>
    <col min="3" max="3" width="11.5546875" customWidth="1"/>
    <col min="4" max="4" width="12.6640625" customWidth="1"/>
    <col min="5" max="5" width="9.77734375" customWidth="1"/>
    <col min="6" max="6" width="15.33203125" bestFit="1" customWidth="1"/>
    <col min="7" max="7" width="17" customWidth="1"/>
    <col min="8" max="8" width="8.77734375" customWidth="1"/>
    <col min="10" max="10" width="13.33203125" customWidth="1"/>
    <col min="11" max="11" width="9.33203125" customWidth="1"/>
    <col min="13" max="13" width="8.21875" bestFit="1" customWidth="1"/>
    <col min="14" max="14" width="11.5546875" customWidth="1"/>
    <col min="15" max="15" width="13.44140625" bestFit="1" customWidth="1"/>
    <col min="17" max="18" width="13.33203125" customWidth="1"/>
    <col min="20" max="21" width="12.6640625" customWidth="1"/>
    <col min="23" max="23" width="14" bestFit="1" customWidth="1"/>
    <col min="24" max="24" width="14" customWidth="1"/>
    <col min="26" max="26" width="11.5546875" customWidth="1"/>
  </cols>
  <sheetData>
    <row r="5" spans="1:26" ht="23.4" x14ac:dyDescent="0.45">
      <c r="B5" s="231">
        <v>45474</v>
      </c>
      <c r="C5" s="231"/>
      <c r="D5" s="231"/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1"/>
      <c r="P5" s="231"/>
      <c r="Q5" s="231"/>
      <c r="R5" s="231"/>
      <c r="S5" s="231"/>
      <c r="T5" s="231"/>
      <c r="U5" s="231"/>
      <c r="V5" s="231"/>
      <c r="W5" s="231"/>
      <c r="X5" s="231"/>
      <c r="Y5" s="231"/>
      <c r="Z5" s="231"/>
    </row>
    <row r="6" spans="1:26" ht="25.8" x14ac:dyDescent="0.5">
      <c r="B6" s="235" t="s">
        <v>74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236"/>
      <c r="S6" s="236"/>
      <c r="T6" s="236"/>
      <c r="U6" s="236"/>
      <c r="V6" s="236"/>
      <c r="W6" s="236"/>
      <c r="X6" s="236"/>
      <c r="Y6" s="236"/>
      <c r="Z6" s="236"/>
    </row>
    <row r="7" spans="1:26" ht="21" x14ac:dyDescent="0.4">
      <c r="B7" s="228" t="s">
        <v>49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30"/>
      <c r="N7" s="142"/>
      <c r="O7" s="142"/>
      <c r="P7" s="232" t="s">
        <v>78</v>
      </c>
      <c r="Q7" s="233"/>
      <c r="R7" s="233"/>
      <c r="S7" s="233"/>
      <c r="T7" s="233"/>
      <c r="U7" s="233"/>
      <c r="V7" s="233"/>
      <c r="W7" s="233"/>
      <c r="X7" s="233"/>
      <c r="Y7" s="233"/>
      <c r="Z7" s="234"/>
    </row>
    <row r="8" spans="1:26" ht="43.2" x14ac:dyDescent="0.3">
      <c r="B8" s="52" t="s">
        <v>14</v>
      </c>
      <c r="C8" s="7" t="s">
        <v>0</v>
      </c>
      <c r="D8" s="7" t="s">
        <v>16</v>
      </c>
      <c r="E8" s="7" t="s">
        <v>76</v>
      </c>
      <c r="F8" s="7" t="s">
        <v>1</v>
      </c>
      <c r="G8" s="7" t="s">
        <v>2</v>
      </c>
      <c r="H8" s="7" t="s">
        <v>76</v>
      </c>
      <c r="I8" s="7" t="s">
        <v>17</v>
      </c>
      <c r="J8" s="7" t="s">
        <v>19</v>
      </c>
      <c r="K8" s="7" t="s">
        <v>76</v>
      </c>
      <c r="L8" s="7" t="s">
        <v>15</v>
      </c>
      <c r="M8" s="7" t="s">
        <v>77</v>
      </c>
      <c r="N8" s="7" t="s">
        <v>87</v>
      </c>
      <c r="O8" s="7" t="s">
        <v>106</v>
      </c>
      <c r="P8" s="7" t="s">
        <v>0</v>
      </c>
      <c r="Q8" s="7" t="s">
        <v>16</v>
      </c>
      <c r="R8" s="7" t="s">
        <v>76</v>
      </c>
      <c r="S8" s="7" t="s">
        <v>1</v>
      </c>
      <c r="T8" s="7" t="s">
        <v>2</v>
      </c>
      <c r="U8" s="7" t="s">
        <v>77</v>
      </c>
      <c r="V8" s="7" t="s">
        <v>17</v>
      </c>
      <c r="W8" s="7" t="s">
        <v>19</v>
      </c>
      <c r="X8" s="7" t="s">
        <v>76</v>
      </c>
      <c r="Y8" s="7" t="s">
        <v>15</v>
      </c>
      <c r="Z8" s="7" t="s">
        <v>76</v>
      </c>
    </row>
    <row r="9" spans="1:26" x14ac:dyDescent="0.3">
      <c r="A9" s="47">
        <v>1</v>
      </c>
      <c r="B9" s="53">
        <v>45474</v>
      </c>
      <c r="C9" s="4">
        <v>19</v>
      </c>
      <c r="D9" s="4">
        <v>19</v>
      </c>
      <c r="E9" s="14"/>
      <c r="F9" s="4">
        <v>2076337</v>
      </c>
      <c r="G9" s="4">
        <v>2076337</v>
      </c>
      <c r="H9" s="14"/>
      <c r="I9" s="4">
        <v>33</v>
      </c>
      <c r="J9" s="4">
        <v>33</v>
      </c>
      <c r="K9" s="14"/>
      <c r="L9" s="4">
        <v>62919.303030303032</v>
      </c>
      <c r="M9" s="14"/>
      <c r="N9" s="14"/>
      <c r="O9" s="14"/>
      <c r="P9" s="3"/>
      <c r="Q9" s="3"/>
      <c r="R9" s="14"/>
      <c r="S9" s="3"/>
      <c r="T9" s="3"/>
      <c r="U9" s="14"/>
      <c r="V9" s="3"/>
      <c r="W9" s="3"/>
      <c r="X9" s="14"/>
      <c r="Y9" s="4"/>
      <c r="Z9" s="14"/>
    </row>
    <row r="10" spans="1:26" x14ac:dyDescent="0.3">
      <c r="A10" s="47">
        <v>2</v>
      </c>
      <c r="B10" s="53">
        <v>45475</v>
      </c>
      <c r="C10" s="4">
        <v>19</v>
      </c>
      <c r="D10" s="4">
        <v>38</v>
      </c>
      <c r="E10" s="14"/>
      <c r="F10" s="4">
        <v>1406881</v>
      </c>
      <c r="G10" s="4">
        <v>3483218</v>
      </c>
      <c r="H10" s="14"/>
      <c r="I10" s="4">
        <v>29</v>
      </c>
      <c r="J10" s="4">
        <v>62</v>
      </c>
      <c r="K10" s="14"/>
      <c r="L10" s="4">
        <v>48513.137931034486</v>
      </c>
      <c r="M10" s="14"/>
      <c r="N10" s="14"/>
      <c r="O10" s="14"/>
      <c r="P10" s="3"/>
      <c r="Q10" s="3"/>
      <c r="R10" s="14"/>
      <c r="S10" s="3"/>
      <c r="T10" s="3"/>
      <c r="U10" s="14"/>
      <c r="V10" s="3"/>
      <c r="W10" s="3"/>
      <c r="X10" s="14"/>
      <c r="Y10" s="4"/>
      <c r="Z10" s="14"/>
    </row>
    <row r="11" spans="1:26" x14ac:dyDescent="0.3">
      <c r="A11" s="47">
        <v>3</v>
      </c>
      <c r="B11" s="53">
        <v>45476</v>
      </c>
      <c r="C11" s="4">
        <v>19</v>
      </c>
      <c r="D11" s="4">
        <v>57</v>
      </c>
      <c r="E11" s="14"/>
      <c r="F11" s="4">
        <v>2116700</v>
      </c>
      <c r="G11" s="4">
        <v>5599918</v>
      </c>
      <c r="H11" s="14"/>
      <c r="I11" s="4">
        <v>26</v>
      </c>
      <c r="J11" s="4">
        <v>88</v>
      </c>
      <c r="K11" s="14"/>
      <c r="L11" s="4">
        <v>81411.538461538468</v>
      </c>
      <c r="M11" s="14"/>
      <c r="N11" s="14"/>
      <c r="O11" s="14"/>
      <c r="P11" s="3"/>
      <c r="Q11" s="3"/>
      <c r="R11" s="14"/>
      <c r="S11" s="3"/>
      <c r="T11" s="3"/>
      <c r="U11" s="14"/>
      <c r="V11" s="3"/>
      <c r="W11" s="3"/>
      <c r="X11" s="14"/>
      <c r="Y11" s="4"/>
      <c r="Z11" s="14"/>
    </row>
    <row r="12" spans="1:26" x14ac:dyDescent="0.3">
      <c r="A12" s="47">
        <v>4</v>
      </c>
      <c r="B12" s="53">
        <v>45477</v>
      </c>
      <c r="C12" s="4">
        <v>25</v>
      </c>
      <c r="D12" s="4">
        <v>82</v>
      </c>
      <c r="E12" s="14"/>
      <c r="F12" s="4">
        <v>2795340</v>
      </c>
      <c r="G12" s="4">
        <v>8395258</v>
      </c>
      <c r="H12" s="14"/>
      <c r="I12" s="4">
        <v>35</v>
      </c>
      <c r="J12" s="4">
        <v>123</v>
      </c>
      <c r="K12" s="14"/>
      <c r="L12" s="4">
        <v>79866.857142857145</v>
      </c>
      <c r="M12" s="14"/>
      <c r="N12" s="14"/>
      <c r="O12" s="14"/>
      <c r="P12" s="3"/>
      <c r="Q12" s="3"/>
      <c r="R12" s="14"/>
      <c r="S12" s="3"/>
      <c r="T12" s="3"/>
      <c r="U12" s="14"/>
      <c r="V12" s="3"/>
      <c r="W12" s="3"/>
      <c r="X12" s="14"/>
      <c r="Y12" s="4"/>
      <c r="Z12" s="14"/>
    </row>
    <row r="13" spans="1:26" x14ac:dyDescent="0.3">
      <c r="A13" s="47">
        <v>5</v>
      </c>
      <c r="B13" s="53">
        <v>45478</v>
      </c>
      <c r="C13" s="4">
        <v>16</v>
      </c>
      <c r="D13" s="4">
        <v>98</v>
      </c>
      <c r="E13" s="14"/>
      <c r="F13" s="4">
        <v>1873817</v>
      </c>
      <c r="G13" s="4">
        <v>10269075</v>
      </c>
      <c r="H13" s="14"/>
      <c r="I13" s="4">
        <v>26</v>
      </c>
      <c r="J13" s="4">
        <v>149</v>
      </c>
      <c r="K13" s="14"/>
      <c r="L13" s="4">
        <v>72069.88461538461</v>
      </c>
      <c r="M13" s="14"/>
      <c r="N13" s="14"/>
      <c r="O13" s="14"/>
      <c r="P13" s="3"/>
      <c r="Q13" s="3"/>
      <c r="R13" s="14"/>
      <c r="S13" s="3"/>
      <c r="T13" s="3"/>
      <c r="U13" s="14"/>
      <c r="V13" s="3"/>
      <c r="W13" s="3"/>
      <c r="X13" s="14"/>
      <c r="Y13" s="4"/>
      <c r="Z13" s="14"/>
    </row>
    <row r="14" spans="1:26" x14ac:dyDescent="0.3">
      <c r="A14" s="47">
        <v>6</v>
      </c>
      <c r="B14" s="53">
        <v>45479</v>
      </c>
      <c r="C14" s="4">
        <v>0</v>
      </c>
      <c r="D14" s="4">
        <v>98</v>
      </c>
      <c r="E14" s="14"/>
      <c r="F14" s="4">
        <v>0</v>
      </c>
      <c r="G14" s="4">
        <v>10269075</v>
      </c>
      <c r="H14" s="14"/>
      <c r="I14" s="4">
        <v>0</v>
      </c>
      <c r="J14" s="4">
        <v>149</v>
      </c>
      <c r="K14" s="14"/>
      <c r="L14" s="4">
        <v>0</v>
      </c>
      <c r="M14" s="14"/>
      <c r="N14" s="14"/>
      <c r="O14" s="14"/>
      <c r="P14" s="3"/>
      <c r="Q14" s="3"/>
      <c r="R14" s="14"/>
      <c r="S14" s="3"/>
      <c r="T14" s="3"/>
      <c r="U14" s="14"/>
      <c r="V14" s="3"/>
      <c r="W14" s="3"/>
      <c r="X14" s="14"/>
      <c r="Y14" s="4"/>
      <c r="Z14" s="14"/>
    </row>
    <row r="15" spans="1:26" x14ac:dyDescent="0.3">
      <c r="A15" s="47">
        <v>7</v>
      </c>
      <c r="B15" s="53">
        <v>45480</v>
      </c>
      <c r="C15" s="4">
        <v>0</v>
      </c>
      <c r="D15" s="4">
        <v>98</v>
      </c>
      <c r="E15" s="14"/>
      <c r="F15" s="4">
        <v>0</v>
      </c>
      <c r="G15" s="4">
        <v>10269075</v>
      </c>
      <c r="H15" s="14"/>
      <c r="I15" s="4">
        <v>0</v>
      </c>
      <c r="J15" s="4">
        <v>149</v>
      </c>
      <c r="K15" s="14"/>
      <c r="L15" s="4">
        <v>0</v>
      </c>
      <c r="M15" s="14"/>
      <c r="N15" s="14"/>
      <c r="O15" s="14"/>
      <c r="P15" s="3"/>
      <c r="Q15" s="3"/>
      <c r="R15" s="14"/>
      <c r="S15" s="3"/>
      <c r="T15" s="3"/>
      <c r="U15" s="14"/>
      <c r="V15" s="3"/>
      <c r="W15" s="3"/>
      <c r="X15" s="14"/>
      <c r="Y15" s="4"/>
      <c r="Z15" s="14"/>
    </row>
    <row r="16" spans="1:26" x14ac:dyDescent="0.3">
      <c r="A16" s="47">
        <v>8</v>
      </c>
      <c r="B16" s="53">
        <v>45481</v>
      </c>
      <c r="C16" s="4">
        <v>21</v>
      </c>
      <c r="D16" s="4">
        <v>119</v>
      </c>
      <c r="E16" s="14"/>
      <c r="F16" s="4">
        <v>2043100</v>
      </c>
      <c r="G16" s="4">
        <v>12312175</v>
      </c>
      <c r="H16" s="14"/>
      <c r="I16" s="4">
        <v>29</v>
      </c>
      <c r="J16" s="4">
        <v>178</v>
      </c>
      <c r="K16" s="14"/>
      <c r="L16" s="4">
        <v>70451.724137931029</v>
      </c>
      <c r="M16" s="14"/>
      <c r="N16" s="14"/>
      <c r="O16" s="14"/>
      <c r="P16" s="3"/>
      <c r="Q16" s="3"/>
      <c r="R16" s="14"/>
      <c r="S16" s="3"/>
      <c r="T16" s="3"/>
      <c r="U16" s="14"/>
      <c r="V16" s="3"/>
      <c r="W16" s="3"/>
      <c r="X16" s="14"/>
      <c r="Y16" s="4"/>
      <c r="Z16" s="14"/>
    </row>
    <row r="17" spans="1:26" x14ac:dyDescent="0.3">
      <c r="A17" s="47">
        <v>9</v>
      </c>
      <c r="B17" s="53">
        <v>45482</v>
      </c>
      <c r="C17" s="4">
        <v>18</v>
      </c>
      <c r="D17" s="4">
        <v>137</v>
      </c>
      <c r="E17" s="14"/>
      <c r="F17" s="4">
        <v>1756941</v>
      </c>
      <c r="G17" s="4">
        <v>14069116</v>
      </c>
      <c r="H17" s="14"/>
      <c r="I17" s="4">
        <v>24</v>
      </c>
      <c r="J17" s="4">
        <v>202</v>
      </c>
      <c r="K17" s="14"/>
      <c r="L17" s="4">
        <v>73205.875</v>
      </c>
      <c r="M17" s="14"/>
      <c r="N17" s="14"/>
      <c r="O17" s="14"/>
      <c r="P17" s="3"/>
      <c r="Q17" s="3"/>
      <c r="R17" s="14"/>
      <c r="S17" s="3"/>
      <c r="T17" s="3"/>
      <c r="U17" s="14"/>
      <c r="V17" s="3"/>
      <c r="W17" s="3"/>
      <c r="X17" s="14"/>
      <c r="Y17" s="4"/>
      <c r="Z17" s="14"/>
    </row>
    <row r="18" spans="1:26" x14ac:dyDescent="0.3">
      <c r="A18" s="47">
        <v>10</v>
      </c>
      <c r="B18" s="53">
        <v>45483</v>
      </c>
      <c r="C18" s="4">
        <v>27</v>
      </c>
      <c r="D18" s="4">
        <v>164</v>
      </c>
      <c r="E18" s="14"/>
      <c r="F18" s="4">
        <v>2696800</v>
      </c>
      <c r="G18" s="4">
        <v>16765916</v>
      </c>
      <c r="H18" s="14"/>
      <c r="I18" s="4">
        <v>32</v>
      </c>
      <c r="J18" s="4">
        <v>234</v>
      </c>
      <c r="K18" s="14"/>
      <c r="L18" s="4">
        <v>84275</v>
      </c>
      <c r="M18" s="14"/>
      <c r="N18" s="14"/>
      <c r="O18" s="14"/>
      <c r="P18" s="3"/>
      <c r="Q18" s="3"/>
      <c r="R18" s="14"/>
      <c r="S18" s="3"/>
      <c r="T18" s="3"/>
      <c r="U18" s="14"/>
      <c r="V18" s="3"/>
      <c r="W18" s="3"/>
      <c r="X18" s="14"/>
      <c r="Y18" s="4"/>
      <c r="Z18" s="14"/>
    </row>
    <row r="19" spans="1:26" x14ac:dyDescent="0.3">
      <c r="A19" s="47">
        <v>11</v>
      </c>
      <c r="B19" s="53">
        <v>45484</v>
      </c>
      <c r="C19" s="4">
        <v>21</v>
      </c>
      <c r="D19" s="4">
        <v>185</v>
      </c>
      <c r="E19" s="14"/>
      <c r="F19" s="4">
        <v>2513355</v>
      </c>
      <c r="G19" s="4">
        <v>19279271</v>
      </c>
      <c r="H19" s="14"/>
      <c r="I19" s="4">
        <v>32</v>
      </c>
      <c r="J19" s="4">
        <v>266</v>
      </c>
      <c r="K19" s="14"/>
      <c r="L19" s="4">
        <v>78542.34375</v>
      </c>
      <c r="M19" s="14"/>
      <c r="N19" s="14"/>
      <c r="O19" s="14"/>
      <c r="P19" s="3"/>
      <c r="Q19" s="3"/>
      <c r="R19" s="14"/>
      <c r="S19" s="3"/>
      <c r="T19" s="3"/>
      <c r="U19" s="14"/>
      <c r="V19" s="3"/>
      <c r="W19" s="3"/>
      <c r="X19" s="14"/>
      <c r="Y19" s="4"/>
      <c r="Z19" s="14"/>
    </row>
    <row r="20" spans="1:26" x14ac:dyDescent="0.3">
      <c r="A20" s="47">
        <v>12</v>
      </c>
      <c r="B20" s="53">
        <v>45485</v>
      </c>
      <c r="C20" s="4">
        <v>14</v>
      </c>
      <c r="D20" s="4">
        <v>199</v>
      </c>
      <c r="E20" s="14"/>
      <c r="F20" s="4">
        <v>1093000</v>
      </c>
      <c r="G20" s="4">
        <v>20372271</v>
      </c>
      <c r="H20" s="14"/>
      <c r="I20" s="4">
        <v>19</v>
      </c>
      <c r="J20" s="4">
        <v>285</v>
      </c>
      <c r="K20" s="14"/>
      <c r="L20" s="4">
        <v>57526.315789473687</v>
      </c>
      <c r="M20" s="14"/>
      <c r="N20" s="14"/>
      <c r="O20" s="14"/>
      <c r="P20" s="3"/>
      <c r="Q20" s="3"/>
      <c r="R20" s="14"/>
      <c r="S20" s="3"/>
      <c r="T20" s="3"/>
      <c r="U20" s="14"/>
      <c r="V20" s="3"/>
      <c r="W20" s="3"/>
      <c r="X20" s="14"/>
      <c r="Y20" s="4"/>
      <c r="Z20" s="14"/>
    </row>
    <row r="21" spans="1:26" x14ac:dyDescent="0.3">
      <c r="A21" s="47">
        <v>13</v>
      </c>
      <c r="B21" s="53">
        <v>45486</v>
      </c>
      <c r="C21" s="4">
        <v>0</v>
      </c>
      <c r="D21" s="4">
        <v>199</v>
      </c>
      <c r="E21" s="14"/>
      <c r="F21" s="4">
        <v>0</v>
      </c>
      <c r="G21" s="4">
        <v>20372271</v>
      </c>
      <c r="H21" s="14"/>
      <c r="I21" s="4">
        <v>0</v>
      </c>
      <c r="J21" s="4">
        <v>285</v>
      </c>
      <c r="K21" s="14"/>
      <c r="L21" s="4">
        <v>0</v>
      </c>
      <c r="M21" s="14"/>
      <c r="N21" s="14"/>
      <c r="O21" s="14"/>
      <c r="P21" s="3"/>
      <c r="Q21" s="3"/>
      <c r="R21" s="14"/>
      <c r="S21" s="3"/>
      <c r="T21" s="3"/>
      <c r="U21" s="14"/>
      <c r="V21" s="3"/>
      <c r="W21" s="3"/>
      <c r="X21" s="14"/>
      <c r="Y21" s="4"/>
      <c r="Z21" s="14"/>
    </row>
    <row r="22" spans="1:26" x14ac:dyDescent="0.3">
      <c r="A22" s="47">
        <v>14</v>
      </c>
      <c r="B22" s="53">
        <v>45487</v>
      </c>
      <c r="C22" s="4">
        <v>0</v>
      </c>
      <c r="D22" s="4">
        <v>199</v>
      </c>
      <c r="E22" s="14"/>
      <c r="F22" s="4">
        <v>0</v>
      </c>
      <c r="G22" s="4">
        <v>20372271</v>
      </c>
      <c r="H22" s="14"/>
      <c r="I22" s="4">
        <v>0</v>
      </c>
      <c r="J22" s="4">
        <v>285</v>
      </c>
      <c r="K22" s="14"/>
      <c r="L22" s="4">
        <v>0</v>
      </c>
      <c r="M22" s="14"/>
      <c r="N22" s="14"/>
      <c r="O22" s="14"/>
      <c r="P22" s="3"/>
      <c r="Q22" s="3"/>
      <c r="R22" s="14"/>
      <c r="S22" s="3"/>
      <c r="T22" s="3"/>
      <c r="U22" s="14"/>
      <c r="V22" s="3"/>
      <c r="W22" s="3"/>
      <c r="X22" s="14"/>
      <c r="Y22" s="4"/>
      <c r="Z22" s="14"/>
    </row>
    <row r="23" spans="1:26" x14ac:dyDescent="0.3">
      <c r="A23" s="47">
        <v>15</v>
      </c>
      <c r="B23" s="53">
        <v>45488</v>
      </c>
      <c r="C23" s="4">
        <v>16</v>
      </c>
      <c r="D23" s="4">
        <v>215</v>
      </c>
      <c r="E23" s="14"/>
      <c r="F23" s="4">
        <v>1589172</v>
      </c>
      <c r="G23" s="4">
        <v>21961443</v>
      </c>
      <c r="H23" s="14"/>
      <c r="I23" s="4">
        <v>22</v>
      </c>
      <c r="J23" s="4">
        <v>307</v>
      </c>
      <c r="K23" s="14"/>
      <c r="L23" s="4">
        <v>72235.090909090912</v>
      </c>
      <c r="M23" s="14"/>
      <c r="N23" s="14"/>
      <c r="O23" s="14"/>
      <c r="P23" s="3"/>
      <c r="Q23" s="3"/>
      <c r="R23" s="14"/>
      <c r="S23" s="3"/>
      <c r="T23" s="3"/>
      <c r="U23" s="14"/>
      <c r="V23" s="3"/>
      <c r="W23" s="3"/>
      <c r="X23" s="14"/>
      <c r="Y23" s="4"/>
      <c r="Z23" s="14"/>
    </row>
    <row r="24" spans="1:26" x14ac:dyDescent="0.3">
      <c r="A24" s="47">
        <v>16</v>
      </c>
      <c r="B24" s="53">
        <v>45489</v>
      </c>
      <c r="C24" s="4">
        <v>0</v>
      </c>
      <c r="D24" s="4">
        <v>215</v>
      </c>
      <c r="E24" s="14"/>
      <c r="F24" s="4">
        <v>0</v>
      </c>
      <c r="G24" s="4">
        <v>21961443</v>
      </c>
      <c r="H24" s="14"/>
      <c r="I24" s="4">
        <v>0</v>
      </c>
      <c r="J24" s="4">
        <v>307</v>
      </c>
      <c r="K24" s="14"/>
      <c r="L24" s="4">
        <v>0</v>
      </c>
      <c r="M24" s="14"/>
      <c r="N24" s="14"/>
      <c r="O24" s="14"/>
      <c r="P24" s="3"/>
      <c r="Q24" s="3"/>
      <c r="R24" s="14"/>
      <c r="S24" s="3"/>
      <c r="T24" s="3"/>
      <c r="U24" s="14"/>
      <c r="V24" s="3"/>
      <c r="W24" s="3"/>
      <c r="X24" s="14"/>
      <c r="Y24" s="4"/>
      <c r="Z24" s="14"/>
    </row>
    <row r="25" spans="1:26" x14ac:dyDescent="0.3">
      <c r="A25" s="47">
        <v>17</v>
      </c>
      <c r="B25" s="53">
        <v>45490</v>
      </c>
      <c r="C25" s="4">
        <v>19</v>
      </c>
      <c r="D25" s="4">
        <v>234</v>
      </c>
      <c r="E25" s="14"/>
      <c r="F25" s="4">
        <v>3318000</v>
      </c>
      <c r="G25" s="4">
        <v>25279443</v>
      </c>
      <c r="H25" s="14"/>
      <c r="I25" s="4">
        <v>26</v>
      </c>
      <c r="J25" s="4">
        <v>333</v>
      </c>
      <c r="K25" s="14"/>
      <c r="L25" s="4">
        <v>127615.38461538461</v>
      </c>
      <c r="M25" s="14"/>
      <c r="N25" s="14"/>
      <c r="O25" s="14"/>
      <c r="P25" s="3"/>
      <c r="Q25" s="3"/>
      <c r="R25" s="14"/>
      <c r="S25" s="3"/>
      <c r="T25" s="3"/>
      <c r="U25" s="14"/>
      <c r="V25" s="3"/>
      <c r="W25" s="3"/>
      <c r="X25" s="14"/>
      <c r="Y25" s="4"/>
      <c r="Z25" s="14"/>
    </row>
    <row r="26" spans="1:26" x14ac:dyDescent="0.3">
      <c r="A26" s="47">
        <v>18</v>
      </c>
      <c r="B26" s="53">
        <v>45491</v>
      </c>
      <c r="C26" s="4">
        <v>15</v>
      </c>
      <c r="D26" s="4">
        <v>249</v>
      </c>
      <c r="E26" s="14"/>
      <c r="F26" s="4">
        <v>2100886</v>
      </c>
      <c r="G26" s="4">
        <v>27380329</v>
      </c>
      <c r="H26" s="14"/>
      <c r="I26" s="4">
        <v>27</v>
      </c>
      <c r="J26" s="4">
        <v>360</v>
      </c>
      <c r="K26" s="14"/>
      <c r="L26" s="4">
        <v>77810.592592592599</v>
      </c>
      <c r="M26" s="14"/>
      <c r="N26" s="14"/>
      <c r="O26" s="14"/>
      <c r="P26" s="3"/>
      <c r="Q26" s="3"/>
      <c r="R26" s="14"/>
      <c r="S26" s="3"/>
      <c r="T26" s="3"/>
      <c r="U26" s="14"/>
      <c r="V26" s="3"/>
      <c r="W26" s="3"/>
      <c r="X26" s="14"/>
      <c r="Y26" s="4"/>
      <c r="Z26" s="14"/>
    </row>
    <row r="27" spans="1:26" x14ac:dyDescent="0.3">
      <c r="A27" s="47">
        <v>19</v>
      </c>
      <c r="B27" s="53">
        <v>45492</v>
      </c>
      <c r="C27" s="4">
        <v>19</v>
      </c>
      <c r="D27" s="4">
        <v>268</v>
      </c>
      <c r="E27" s="14"/>
      <c r="F27" s="4">
        <v>1690100</v>
      </c>
      <c r="G27" s="4">
        <v>29070429</v>
      </c>
      <c r="H27" s="14"/>
      <c r="I27" s="4">
        <v>22</v>
      </c>
      <c r="J27" s="4">
        <v>382</v>
      </c>
      <c r="K27" s="14"/>
      <c r="L27" s="4">
        <v>76822.727272727279</v>
      </c>
      <c r="M27" s="14"/>
      <c r="N27" s="14"/>
      <c r="O27" s="14"/>
      <c r="P27" s="3"/>
      <c r="Q27" s="3"/>
      <c r="R27" s="14"/>
      <c r="S27" s="3"/>
      <c r="T27" s="3"/>
      <c r="U27" s="14"/>
      <c r="V27" s="3"/>
      <c r="W27" s="3"/>
      <c r="X27" s="14"/>
      <c r="Y27" s="4"/>
      <c r="Z27" s="14"/>
    </row>
    <row r="28" spans="1:26" x14ac:dyDescent="0.3">
      <c r="A28" s="47">
        <v>20</v>
      </c>
      <c r="B28" s="53">
        <v>45493</v>
      </c>
      <c r="C28" s="4">
        <v>0</v>
      </c>
      <c r="D28" s="4">
        <v>268</v>
      </c>
      <c r="E28" s="14"/>
      <c r="F28" s="4">
        <v>0</v>
      </c>
      <c r="G28" s="4">
        <v>29070429</v>
      </c>
      <c r="H28" s="14"/>
      <c r="I28" s="4">
        <v>0</v>
      </c>
      <c r="J28" s="4">
        <v>382</v>
      </c>
      <c r="K28" s="14"/>
      <c r="L28" s="4">
        <v>0</v>
      </c>
      <c r="M28" s="14"/>
      <c r="N28" s="14"/>
      <c r="O28" s="14"/>
      <c r="P28" s="3"/>
      <c r="Q28" s="3"/>
      <c r="R28" s="14"/>
      <c r="S28" s="3"/>
      <c r="T28" s="3"/>
      <c r="U28" s="14"/>
      <c r="V28" s="3"/>
      <c r="W28" s="3"/>
      <c r="X28" s="14"/>
      <c r="Y28" s="4"/>
      <c r="Z28" s="14"/>
    </row>
    <row r="29" spans="1:26" x14ac:dyDescent="0.3">
      <c r="A29" s="47">
        <v>21</v>
      </c>
      <c r="B29" s="53">
        <v>45494</v>
      </c>
      <c r="C29" s="163">
        <v>0</v>
      </c>
      <c r="D29" s="4">
        <v>268</v>
      </c>
      <c r="E29" s="14"/>
      <c r="F29" s="4">
        <v>0</v>
      </c>
      <c r="G29" s="4">
        <v>29070429</v>
      </c>
      <c r="H29" s="14"/>
      <c r="I29" s="4">
        <v>0</v>
      </c>
      <c r="J29" s="4">
        <v>382</v>
      </c>
      <c r="K29" s="14"/>
      <c r="L29" s="4">
        <v>0</v>
      </c>
      <c r="M29" s="14"/>
      <c r="N29" s="14"/>
      <c r="O29" s="14"/>
      <c r="P29" s="3"/>
      <c r="Q29" s="3"/>
      <c r="R29" s="14"/>
      <c r="S29" s="3"/>
      <c r="T29" s="3"/>
      <c r="U29" s="14"/>
      <c r="V29" s="3"/>
      <c r="W29" s="3"/>
      <c r="X29" s="14"/>
      <c r="Y29" s="4"/>
      <c r="Z29" s="14"/>
    </row>
    <row r="30" spans="1:26" x14ac:dyDescent="0.3">
      <c r="A30" s="47">
        <v>22</v>
      </c>
      <c r="B30" s="53">
        <v>45495</v>
      </c>
      <c r="C30" s="4">
        <v>20</v>
      </c>
      <c r="D30" s="4">
        <v>288</v>
      </c>
      <c r="E30" s="14"/>
      <c r="F30" s="4">
        <v>2160378</v>
      </c>
      <c r="G30" s="4">
        <v>31230807</v>
      </c>
      <c r="H30" s="14"/>
      <c r="I30" s="4">
        <v>37</v>
      </c>
      <c r="J30" s="4">
        <v>419</v>
      </c>
      <c r="K30" s="14"/>
      <c r="L30" s="4">
        <v>58388.594594594593</v>
      </c>
      <c r="M30" s="14"/>
      <c r="N30" s="14"/>
      <c r="O30" s="14"/>
      <c r="P30" s="3"/>
      <c r="Q30" s="3"/>
      <c r="R30" s="14"/>
      <c r="S30" s="3"/>
      <c r="T30" s="3"/>
      <c r="U30" s="14"/>
      <c r="V30" s="3"/>
      <c r="W30" s="3"/>
      <c r="X30" s="14"/>
      <c r="Y30" s="4"/>
      <c r="Z30" s="14"/>
    </row>
    <row r="31" spans="1:26" x14ac:dyDescent="0.3">
      <c r="A31" s="47">
        <v>23</v>
      </c>
      <c r="B31" s="53">
        <v>45496</v>
      </c>
      <c r="C31" s="4">
        <v>17</v>
      </c>
      <c r="D31" s="4">
        <v>305</v>
      </c>
      <c r="E31" s="14"/>
      <c r="F31" s="4">
        <v>2256835</v>
      </c>
      <c r="G31" s="4">
        <v>33487642</v>
      </c>
      <c r="H31" s="14"/>
      <c r="I31" s="4">
        <v>30</v>
      </c>
      <c r="J31" s="4">
        <v>449</v>
      </c>
      <c r="K31" s="14"/>
      <c r="L31" s="4">
        <v>75227.833333333328</v>
      </c>
      <c r="M31" s="14"/>
      <c r="N31" s="14"/>
      <c r="O31" s="14"/>
      <c r="P31" s="3"/>
      <c r="Q31" s="3"/>
      <c r="R31" s="14"/>
      <c r="S31" s="3"/>
      <c r="T31" s="3"/>
      <c r="U31" s="14"/>
      <c r="V31" s="3"/>
      <c r="W31" s="3"/>
      <c r="X31" s="14"/>
      <c r="Y31" s="4"/>
      <c r="Z31" s="14"/>
    </row>
    <row r="32" spans="1:26" x14ac:dyDescent="0.3">
      <c r="A32" s="47">
        <v>24</v>
      </c>
      <c r="B32" s="53">
        <v>45497</v>
      </c>
      <c r="C32" s="163">
        <v>23</v>
      </c>
      <c r="D32" s="4">
        <v>328</v>
      </c>
      <c r="E32" s="14"/>
      <c r="F32" s="4">
        <v>2060552</v>
      </c>
      <c r="G32" s="4">
        <v>35548194</v>
      </c>
      <c r="H32" s="14"/>
      <c r="I32" s="4">
        <v>35</v>
      </c>
      <c r="J32" s="4">
        <v>484</v>
      </c>
      <c r="K32" s="14"/>
      <c r="L32" s="4">
        <v>58872.914285714287</v>
      </c>
      <c r="M32" s="14"/>
      <c r="N32" s="14"/>
      <c r="O32" s="14"/>
      <c r="P32" s="3"/>
      <c r="Q32" s="3"/>
      <c r="R32" s="14"/>
      <c r="S32" s="3"/>
      <c r="T32" s="3"/>
      <c r="U32" s="14"/>
      <c r="V32" s="3"/>
      <c r="W32" s="3"/>
      <c r="X32" s="14"/>
      <c r="Y32" s="4"/>
      <c r="Z32" s="14"/>
    </row>
    <row r="33" spans="1:28" x14ac:dyDescent="0.3">
      <c r="A33" s="47">
        <v>25</v>
      </c>
      <c r="B33" s="53">
        <v>45498</v>
      </c>
      <c r="C33" s="4">
        <v>22</v>
      </c>
      <c r="D33" s="4">
        <v>350</v>
      </c>
      <c r="E33" s="14"/>
      <c r="F33" s="4">
        <v>3426240</v>
      </c>
      <c r="G33" s="4">
        <v>38974434</v>
      </c>
      <c r="H33" s="14"/>
      <c r="I33" s="4">
        <v>38</v>
      </c>
      <c r="J33" s="4">
        <v>522</v>
      </c>
      <c r="K33" s="14"/>
      <c r="L33" s="4">
        <v>90164.210526315786</v>
      </c>
      <c r="M33" s="14"/>
      <c r="N33" s="14"/>
      <c r="O33" s="14"/>
      <c r="P33" s="3"/>
      <c r="Q33" s="3"/>
      <c r="R33" s="14"/>
      <c r="S33" s="3"/>
      <c r="T33" s="3"/>
      <c r="U33" s="14"/>
      <c r="V33" s="3"/>
      <c r="W33" s="3"/>
      <c r="X33" s="14"/>
      <c r="Y33" s="4"/>
      <c r="Z33" s="14"/>
    </row>
    <row r="34" spans="1:28" x14ac:dyDescent="0.3">
      <c r="A34" s="47">
        <v>26</v>
      </c>
      <c r="B34" s="53">
        <v>45499</v>
      </c>
      <c r="C34" s="4">
        <v>17</v>
      </c>
      <c r="D34" s="4">
        <v>367</v>
      </c>
      <c r="E34" s="14"/>
      <c r="F34" s="4">
        <v>1458333</v>
      </c>
      <c r="G34" s="4">
        <v>40432767</v>
      </c>
      <c r="H34" s="14"/>
      <c r="I34" s="4">
        <v>28</v>
      </c>
      <c r="J34" s="4">
        <v>550</v>
      </c>
      <c r="K34" s="14"/>
      <c r="L34" s="4">
        <v>52083.321428571428</v>
      </c>
      <c r="M34" s="14"/>
      <c r="N34" s="14"/>
      <c r="O34" s="14"/>
      <c r="P34" s="3"/>
      <c r="Q34" s="3"/>
      <c r="R34" s="14"/>
      <c r="S34" s="3"/>
      <c r="T34" s="3"/>
      <c r="U34" s="14"/>
      <c r="V34" s="3"/>
      <c r="W34" s="3"/>
      <c r="X34" s="14"/>
      <c r="Y34" s="4"/>
      <c r="Z34" s="14"/>
    </row>
    <row r="35" spans="1:28" x14ac:dyDescent="0.3">
      <c r="A35" s="47">
        <v>27</v>
      </c>
      <c r="B35" s="53">
        <v>45500</v>
      </c>
      <c r="C35" s="4">
        <v>0</v>
      </c>
      <c r="D35" s="4">
        <v>367</v>
      </c>
      <c r="E35" s="14"/>
      <c r="F35" s="4">
        <v>0</v>
      </c>
      <c r="G35" s="4">
        <v>40432767</v>
      </c>
      <c r="H35" s="14"/>
      <c r="I35" s="4">
        <v>0</v>
      </c>
      <c r="J35" s="4">
        <v>550</v>
      </c>
      <c r="K35" s="14"/>
      <c r="L35" s="4">
        <v>0</v>
      </c>
      <c r="M35" s="14"/>
      <c r="N35" s="14"/>
      <c r="O35" s="14"/>
      <c r="P35" s="3"/>
      <c r="Q35" s="3"/>
      <c r="R35" s="14"/>
      <c r="S35" s="3"/>
      <c r="T35" s="3"/>
      <c r="U35" s="14"/>
      <c r="V35" s="3"/>
      <c r="W35" s="3"/>
      <c r="X35" s="14"/>
      <c r="Y35" s="4"/>
      <c r="Z35" s="14"/>
    </row>
    <row r="36" spans="1:28" x14ac:dyDescent="0.3">
      <c r="A36" s="47">
        <v>28</v>
      </c>
      <c r="B36" s="53">
        <v>45501</v>
      </c>
      <c r="C36" s="4">
        <v>0</v>
      </c>
      <c r="D36" s="4">
        <v>367</v>
      </c>
      <c r="E36" s="14"/>
      <c r="F36" s="4">
        <v>0</v>
      </c>
      <c r="G36" s="4">
        <v>40432767</v>
      </c>
      <c r="H36" s="14"/>
      <c r="I36" s="4">
        <v>0</v>
      </c>
      <c r="J36" s="4">
        <v>550</v>
      </c>
      <c r="K36" s="14"/>
      <c r="L36" s="4">
        <v>0</v>
      </c>
      <c r="M36" s="14"/>
      <c r="N36" s="14"/>
      <c r="O36" s="14"/>
      <c r="P36" s="3"/>
      <c r="Q36" s="3"/>
      <c r="R36" s="14"/>
      <c r="S36" s="3"/>
      <c r="T36" s="3"/>
      <c r="U36" s="14"/>
      <c r="V36" s="3"/>
      <c r="W36" s="3"/>
      <c r="X36" s="14"/>
      <c r="Y36" s="4"/>
      <c r="Z36" s="14"/>
    </row>
    <row r="37" spans="1:28" x14ac:dyDescent="0.3">
      <c r="A37" s="47">
        <v>29</v>
      </c>
      <c r="B37" s="53">
        <v>45502</v>
      </c>
      <c r="C37" s="4">
        <v>17</v>
      </c>
      <c r="D37" s="4">
        <v>384</v>
      </c>
      <c r="E37" s="14"/>
      <c r="F37" s="4">
        <v>2448771</v>
      </c>
      <c r="G37" s="4">
        <v>42881538</v>
      </c>
      <c r="H37" s="14"/>
      <c r="I37" s="4">
        <v>26</v>
      </c>
      <c r="J37" s="4">
        <v>576</v>
      </c>
      <c r="K37" s="14"/>
      <c r="L37" s="4">
        <v>94183.5</v>
      </c>
      <c r="M37" s="14"/>
      <c r="N37" s="14"/>
      <c r="O37" s="14"/>
      <c r="P37" s="3"/>
      <c r="Q37" s="3"/>
      <c r="R37" s="14"/>
      <c r="S37" s="3"/>
      <c r="T37" s="3"/>
      <c r="U37" s="14"/>
      <c r="V37" s="3"/>
      <c r="W37" s="3"/>
      <c r="X37" s="14"/>
      <c r="Y37" s="4"/>
      <c r="Z37" s="14"/>
    </row>
    <row r="38" spans="1:28" x14ac:dyDescent="0.3">
      <c r="A38" s="47">
        <v>30</v>
      </c>
      <c r="B38" s="53">
        <v>45503</v>
      </c>
      <c r="C38" s="4">
        <v>19</v>
      </c>
      <c r="D38" s="4">
        <v>403</v>
      </c>
      <c r="E38" s="14"/>
      <c r="F38" s="4">
        <v>1890611</v>
      </c>
      <c r="G38" s="4">
        <v>44772149</v>
      </c>
      <c r="H38" s="14"/>
      <c r="I38" s="4">
        <v>34</v>
      </c>
      <c r="J38" s="4">
        <v>610</v>
      </c>
      <c r="K38" s="14"/>
      <c r="L38" s="4">
        <v>55606.205882352944</v>
      </c>
      <c r="M38" s="14"/>
      <c r="N38" s="14"/>
      <c r="O38" s="14"/>
      <c r="P38" s="3"/>
      <c r="Q38" s="3"/>
      <c r="R38" s="14"/>
      <c r="S38" s="3"/>
      <c r="T38" s="3"/>
      <c r="U38" s="14"/>
      <c r="V38" s="3"/>
      <c r="W38" s="3"/>
      <c r="X38" s="14"/>
      <c r="Y38" s="4"/>
      <c r="Z38" s="14"/>
    </row>
    <row r="39" spans="1:28" x14ac:dyDescent="0.3">
      <c r="A39" s="47"/>
      <c r="B39" s="53">
        <v>45504</v>
      </c>
      <c r="C39" s="4">
        <v>19</v>
      </c>
      <c r="D39" s="4">
        <v>422</v>
      </c>
      <c r="E39" s="14"/>
      <c r="F39" s="4">
        <v>1604000</v>
      </c>
      <c r="G39" s="4">
        <v>46376149</v>
      </c>
      <c r="H39" s="14"/>
      <c r="I39" s="4">
        <v>21</v>
      </c>
      <c r="J39" s="4">
        <v>631</v>
      </c>
      <c r="K39" s="14"/>
      <c r="L39" s="4">
        <v>76380.952380952382</v>
      </c>
      <c r="M39" s="14"/>
      <c r="N39" s="14"/>
      <c r="O39" s="14"/>
      <c r="P39" s="3"/>
      <c r="Q39" s="3"/>
      <c r="R39" s="14"/>
      <c r="S39" s="3"/>
      <c r="T39" s="3"/>
      <c r="U39" s="14"/>
      <c r="V39" s="3"/>
      <c r="W39" s="3"/>
      <c r="X39" s="14"/>
      <c r="Y39" s="4"/>
      <c r="Z39" s="14"/>
    </row>
    <row r="40" spans="1:28" ht="18" x14ac:dyDescent="0.35">
      <c r="B40" s="54" t="s">
        <v>22</v>
      </c>
      <c r="C40" s="44">
        <v>422</v>
      </c>
      <c r="D40" s="44">
        <v>6568</v>
      </c>
      <c r="E40" s="44"/>
      <c r="F40" s="44">
        <v>46376149</v>
      </c>
      <c r="G40" s="44">
        <v>705892257</v>
      </c>
      <c r="H40" s="44"/>
      <c r="I40" s="44">
        <v>631</v>
      </c>
      <c r="J40" s="44">
        <v>9651</v>
      </c>
      <c r="K40" s="44"/>
      <c r="L40" s="46">
        <v>73496.274167987329</v>
      </c>
      <c r="M40" s="46"/>
      <c r="N40" s="46"/>
      <c r="O40" s="46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</row>
    <row r="44" spans="1:28" ht="23.4" x14ac:dyDescent="0.45">
      <c r="B44" s="231">
        <v>45839</v>
      </c>
      <c r="C44" s="231"/>
      <c r="D44" s="231"/>
      <c r="E44" s="231"/>
      <c r="F44" s="231"/>
      <c r="G44" s="231"/>
      <c r="H44" s="231"/>
      <c r="I44" s="231"/>
      <c r="J44" s="231"/>
      <c r="K44" s="231"/>
      <c r="L44" s="231"/>
      <c r="M44" s="231"/>
      <c r="N44" s="231"/>
      <c r="O44" s="231"/>
      <c r="P44" s="231"/>
      <c r="Q44" s="231"/>
      <c r="R44" s="231"/>
      <c r="S44" s="231"/>
      <c r="T44" s="231"/>
      <c r="U44" s="231"/>
      <c r="V44" s="231"/>
      <c r="W44" s="231"/>
      <c r="X44" s="231"/>
      <c r="Y44" s="231"/>
      <c r="Z44" s="231"/>
      <c r="AA44" s="231"/>
      <c r="AB44" s="231"/>
    </row>
    <row r="45" spans="1:28" ht="21" x14ac:dyDescent="0.4">
      <c r="B45" s="239" t="s">
        <v>75</v>
      </c>
      <c r="C45" s="240"/>
      <c r="D45" s="240"/>
      <c r="E45" s="240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  <c r="T45" s="240"/>
      <c r="U45" s="240"/>
      <c r="V45" s="240"/>
      <c r="W45" s="240"/>
      <c r="X45" s="240"/>
      <c r="Y45" s="240"/>
      <c r="Z45" s="240"/>
      <c r="AA45" s="240"/>
      <c r="AB45" s="240"/>
    </row>
    <row r="46" spans="1:28" ht="21" x14ac:dyDescent="0.4">
      <c r="B46" s="228" t="s">
        <v>49</v>
      </c>
      <c r="C46" s="229"/>
      <c r="D46" s="229"/>
      <c r="E46" s="229"/>
      <c r="F46" s="229"/>
      <c r="G46" s="229"/>
      <c r="H46" s="229"/>
      <c r="I46" s="229"/>
      <c r="J46" s="229"/>
      <c r="K46" s="229"/>
      <c r="L46" s="229"/>
      <c r="M46" s="230"/>
      <c r="N46" s="228" t="s">
        <v>85</v>
      </c>
      <c r="O46" s="230"/>
      <c r="P46" s="237" t="s">
        <v>78</v>
      </c>
      <c r="Q46" s="238"/>
      <c r="R46" s="238"/>
      <c r="S46" s="238"/>
      <c r="T46" s="238"/>
      <c r="U46" s="238"/>
      <c r="V46" s="238"/>
      <c r="W46" s="238"/>
      <c r="X46" s="238"/>
      <c r="Y46" s="238"/>
      <c r="Z46" s="238"/>
      <c r="AA46" s="238"/>
      <c r="AB46" s="238"/>
    </row>
    <row r="47" spans="1:28" ht="43.2" x14ac:dyDescent="0.3">
      <c r="B47" s="52" t="s">
        <v>14</v>
      </c>
      <c r="C47" s="7" t="s">
        <v>0</v>
      </c>
      <c r="D47" s="7" t="s">
        <v>16</v>
      </c>
      <c r="E47" s="7" t="s">
        <v>76</v>
      </c>
      <c r="F47" s="7" t="s">
        <v>1</v>
      </c>
      <c r="G47" s="7" t="s">
        <v>2</v>
      </c>
      <c r="H47" s="7" t="s">
        <v>76</v>
      </c>
      <c r="I47" s="7" t="s">
        <v>17</v>
      </c>
      <c r="J47" s="7" t="s">
        <v>19</v>
      </c>
      <c r="K47" s="7" t="s">
        <v>76</v>
      </c>
      <c r="L47" s="7" t="s">
        <v>15</v>
      </c>
      <c r="M47" s="7" t="s">
        <v>76</v>
      </c>
      <c r="N47" s="7" t="s">
        <v>85</v>
      </c>
      <c r="O47" s="7" t="s">
        <v>86</v>
      </c>
      <c r="P47" s="7" t="s">
        <v>0</v>
      </c>
      <c r="Q47" s="7" t="s">
        <v>16</v>
      </c>
      <c r="R47" s="7" t="s">
        <v>76</v>
      </c>
      <c r="S47" s="7" t="s">
        <v>1</v>
      </c>
      <c r="T47" s="7" t="s">
        <v>2</v>
      </c>
      <c r="U47" s="7" t="s">
        <v>76</v>
      </c>
      <c r="V47" s="7" t="s">
        <v>17</v>
      </c>
      <c r="W47" s="7" t="s">
        <v>19</v>
      </c>
      <c r="X47" s="7" t="s">
        <v>76</v>
      </c>
      <c r="Y47" s="7" t="s">
        <v>15</v>
      </c>
      <c r="Z47" s="7" t="s">
        <v>76</v>
      </c>
      <c r="AA47" s="156" t="s">
        <v>87</v>
      </c>
      <c r="AB47" s="156" t="s">
        <v>106</v>
      </c>
    </row>
    <row r="48" spans="1:28" x14ac:dyDescent="0.3">
      <c r="B48" s="53">
        <v>45839</v>
      </c>
      <c r="C48" s="4">
        <v>18</v>
      </c>
      <c r="D48" s="4">
        <v>18</v>
      </c>
      <c r="E48" s="14">
        <f t="shared" ref="E48:E78" si="0">+D48/D9-1</f>
        <v>-5.2631578947368474E-2</v>
      </c>
      <c r="F48" s="4">
        <v>1110000</v>
      </c>
      <c r="G48" s="4">
        <v>1110000</v>
      </c>
      <c r="H48" s="14">
        <f t="shared" ref="H48:H78" si="1">+G48/G9-1</f>
        <v>-0.46540470068201834</v>
      </c>
      <c r="I48" s="4">
        <v>29</v>
      </c>
      <c r="J48" s="4">
        <v>29</v>
      </c>
      <c r="K48" s="14">
        <f t="shared" ref="K48:K78" si="2">+J48/J9-1</f>
        <v>-0.12121212121212122</v>
      </c>
      <c r="L48" s="4">
        <f t="shared" ref="L48:L79" si="3">+F48/I48</f>
        <v>38275.862068965514</v>
      </c>
      <c r="M48" s="14">
        <f t="shared" ref="M48:M78" si="4">+L48/L9-1</f>
        <v>-0.39166741801746929</v>
      </c>
      <c r="N48" s="10">
        <v>3</v>
      </c>
      <c r="O48" s="10">
        <v>185000</v>
      </c>
      <c r="P48" s="3">
        <v>0</v>
      </c>
      <c r="Q48" s="3">
        <v>0</v>
      </c>
      <c r="R48" s="3"/>
      <c r="S48" s="58">
        <v>0</v>
      </c>
      <c r="T48" s="58">
        <v>0</v>
      </c>
      <c r="U48" s="58"/>
      <c r="V48" s="4">
        <v>0</v>
      </c>
      <c r="W48" s="4">
        <v>0</v>
      </c>
      <c r="X48" s="4"/>
      <c r="Y48" s="4" t="e">
        <f>+S48/V48</f>
        <v>#DIV/0!</v>
      </c>
      <c r="Z48" s="4"/>
      <c r="AA48" s="10">
        <v>0</v>
      </c>
      <c r="AB48" s="10">
        <v>0</v>
      </c>
    </row>
    <row r="49" spans="2:28" s="133" customFormat="1" x14ac:dyDescent="0.3">
      <c r="B49" s="53">
        <v>45840</v>
      </c>
      <c r="C49" s="128">
        <v>29</v>
      </c>
      <c r="D49" s="128">
        <f>+D48+C49</f>
        <v>47</v>
      </c>
      <c r="E49" s="129">
        <f t="shared" si="0"/>
        <v>0.23684210526315796</v>
      </c>
      <c r="F49" s="130">
        <v>4389000</v>
      </c>
      <c r="G49" s="128">
        <f>+G48+F49</f>
        <v>5499000</v>
      </c>
      <c r="H49" s="129">
        <f t="shared" si="1"/>
        <v>0.5787125583296826</v>
      </c>
      <c r="I49" s="128">
        <v>64</v>
      </c>
      <c r="J49" s="128">
        <f>+J48+I49</f>
        <v>93</v>
      </c>
      <c r="K49" s="129">
        <f t="shared" si="2"/>
        <v>0.5</v>
      </c>
      <c r="L49" s="128">
        <f t="shared" si="3"/>
        <v>68578.125</v>
      </c>
      <c r="M49" s="129">
        <f t="shared" si="4"/>
        <v>0.41359903573934109</v>
      </c>
      <c r="N49" s="137">
        <v>2</v>
      </c>
      <c r="O49" s="137">
        <v>160000</v>
      </c>
      <c r="P49" s="136">
        <v>1</v>
      </c>
      <c r="Q49" s="136">
        <f>+Q48+P49</f>
        <v>1</v>
      </c>
      <c r="R49" s="136"/>
      <c r="S49" s="130">
        <v>15000</v>
      </c>
      <c r="T49" s="130">
        <f>+T48+S49</f>
        <v>15000</v>
      </c>
      <c r="U49" s="130"/>
      <c r="V49" s="128">
        <v>1</v>
      </c>
      <c r="W49" s="128">
        <f>+W48+V49</f>
        <v>1</v>
      </c>
      <c r="X49" s="128"/>
      <c r="Y49" s="128">
        <f t="shared" ref="Y49:Y75" si="5">+S49/V49</f>
        <v>15000</v>
      </c>
      <c r="Z49" s="128"/>
      <c r="AA49" s="137">
        <v>0</v>
      </c>
      <c r="AB49" s="137">
        <v>0</v>
      </c>
    </row>
    <row r="50" spans="2:28" x14ac:dyDescent="0.3">
      <c r="B50" s="53">
        <v>45841</v>
      </c>
      <c r="C50" s="4">
        <v>23</v>
      </c>
      <c r="D50" s="4">
        <f t="shared" ref="D50:D75" si="6">+D49+C50</f>
        <v>70</v>
      </c>
      <c r="E50" s="69">
        <f t="shared" si="0"/>
        <v>0.22807017543859653</v>
      </c>
      <c r="F50" s="4">
        <v>2342000</v>
      </c>
      <c r="G50" s="4">
        <f t="shared" ref="G50:G75" si="7">+G49+F50</f>
        <v>7841000</v>
      </c>
      <c r="H50" s="69">
        <f t="shared" si="1"/>
        <v>0.40019907434358859</v>
      </c>
      <c r="I50" s="4">
        <v>40</v>
      </c>
      <c r="J50" s="4">
        <f t="shared" ref="J50:J75" si="8">+J49+I50</f>
        <v>133</v>
      </c>
      <c r="K50" s="69">
        <f t="shared" si="2"/>
        <v>0.51136363636363646</v>
      </c>
      <c r="L50" s="4">
        <f t="shared" si="3"/>
        <v>58550</v>
      </c>
      <c r="M50" s="69">
        <f t="shared" si="4"/>
        <v>-0.28081447536259274</v>
      </c>
      <c r="N50" s="35">
        <v>0</v>
      </c>
      <c r="O50" s="35">
        <v>0</v>
      </c>
      <c r="P50" s="3">
        <v>1</v>
      </c>
      <c r="Q50" s="3">
        <f t="shared" ref="Q50:Q75" si="9">+Q49+P50</f>
        <v>2</v>
      </c>
      <c r="R50" s="3"/>
      <c r="S50" s="63">
        <v>9600</v>
      </c>
      <c r="T50" s="63">
        <f t="shared" ref="T50:T75" si="10">+T49+S50</f>
        <v>24600</v>
      </c>
      <c r="U50" s="63"/>
      <c r="V50" s="4">
        <v>2</v>
      </c>
      <c r="W50" s="4">
        <f t="shared" ref="W50:W75" si="11">+W49+V50</f>
        <v>3</v>
      </c>
      <c r="X50" s="4"/>
      <c r="Y50" s="4">
        <f t="shared" si="5"/>
        <v>4800</v>
      </c>
      <c r="Z50" s="4"/>
      <c r="AA50" s="10">
        <v>0</v>
      </c>
      <c r="AB50" s="10">
        <v>0</v>
      </c>
    </row>
    <row r="51" spans="2:28" x14ac:dyDescent="0.3">
      <c r="B51" s="53">
        <v>45842</v>
      </c>
      <c r="C51" s="4">
        <v>20</v>
      </c>
      <c r="D51" s="4">
        <f t="shared" si="6"/>
        <v>90</v>
      </c>
      <c r="E51" s="69">
        <f t="shared" si="0"/>
        <v>9.7560975609756184E-2</v>
      </c>
      <c r="F51" s="4">
        <v>1784000</v>
      </c>
      <c r="G51" s="4">
        <f t="shared" si="7"/>
        <v>9625000</v>
      </c>
      <c r="H51" s="69">
        <f t="shared" si="1"/>
        <v>0.14648054890034357</v>
      </c>
      <c r="I51" s="4">
        <v>66</v>
      </c>
      <c r="J51" s="4">
        <f t="shared" si="8"/>
        <v>199</v>
      </c>
      <c r="K51" s="69">
        <f t="shared" si="2"/>
        <v>0.61788617886178865</v>
      </c>
      <c r="L51" s="4">
        <f t="shared" si="3"/>
        <v>27030.303030303032</v>
      </c>
      <c r="M51" s="69">
        <f t="shared" si="4"/>
        <v>-0.66155794784870314</v>
      </c>
      <c r="N51" s="35">
        <v>5</v>
      </c>
      <c r="O51" s="35">
        <v>1170000</v>
      </c>
      <c r="P51" s="3">
        <v>0</v>
      </c>
      <c r="Q51" s="3">
        <f t="shared" si="9"/>
        <v>2</v>
      </c>
      <c r="R51" s="3"/>
      <c r="S51" s="63">
        <v>0</v>
      </c>
      <c r="T51" s="63">
        <f t="shared" si="10"/>
        <v>24600</v>
      </c>
      <c r="U51" s="63"/>
      <c r="V51" s="4">
        <v>0</v>
      </c>
      <c r="W51" s="4">
        <f t="shared" si="11"/>
        <v>3</v>
      </c>
      <c r="X51" s="4"/>
      <c r="Y51" s="4" t="e">
        <f t="shared" si="5"/>
        <v>#DIV/0!</v>
      </c>
      <c r="Z51" s="4"/>
      <c r="AA51" s="10">
        <v>0</v>
      </c>
      <c r="AB51" s="10">
        <v>0</v>
      </c>
    </row>
    <row r="52" spans="2:28" x14ac:dyDescent="0.3">
      <c r="B52" s="53">
        <v>45843</v>
      </c>
      <c r="C52" s="4">
        <v>0</v>
      </c>
      <c r="D52" s="4">
        <f t="shared" si="6"/>
        <v>90</v>
      </c>
      <c r="E52" s="69">
        <f t="shared" si="0"/>
        <v>-8.1632653061224469E-2</v>
      </c>
      <c r="F52" s="4">
        <v>0</v>
      </c>
      <c r="G52" s="4">
        <f t="shared" si="7"/>
        <v>9625000</v>
      </c>
      <c r="H52" s="69">
        <f t="shared" si="1"/>
        <v>-6.2719865226420146E-2</v>
      </c>
      <c r="I52" s="4">
        <v>0</v>
      </c>
      <c r="J52" s="4">
        <f t="shared" si="8"/>
        <v>199</v>
      </c>
      <c r="K52" s="69">
        <f t="shared" si="2"/>
        <v>0.33557046979865768</v>
      </c>
      <c r="L52" s="4" t="e">
        <f t="shared" si="3"/>
        <v>#DIV/0!</v>
      </c>
      <c r="M52" s="69" t="e">
        <f t="shared" si="4"/>
        <v>#DIV/0!</v>
      </c>
      <c r="N52" s="35">
        <v>0</v>
      </c>
      <c r="O52" s="35">
        <v>0</v>
      </c>
      <c r="P52" s="3">
        <v>0</v>
      </c>
      <c r="Q52" s="3">
        <f t="shared" si="9"/>
        <v>2</v>
      </c>
      <c r="R52" s="3"/>
      <c r="S52" s="10">
        <v>0</v>
      </c>
      <c r="T52" s="63">
        <f t="shared" si="10"/>
        <v>24600</v>
      </c>
      <c r="U52" s="63"/>
      <c r="V52" s="4">
        <v>0</v>
      </c>
      <c r="W52" s="4">
        <f t="shared" si="11"/>
        <v>3</v>
      </c>
      <c r="X52" s="4"/>
      <c r="Y52" s="4" t="e">
        <f t="shared" si="5"/>
        <v>#DIV/0!</v>
      </c>
      <c r="Z52" s="4"/>
      <c r="AA52" s="10">
        <v>0</v>
      </c>
      <c r="AB52" s="10">
        <v>0</v>
      </c>
    </row>
    <row r="53" spans="2:28" x14ac:dyDescent="0.3">
      <c r="B53" s="53">
        <v>45844</v>
      </c>
      <c r="C53" s="4">
        <v>0</v>
      </c>
      <c r="D53" s="4">
        <f t="shared" si="6"/>
        <v>90</v>
      </c>
      <c r="E53" s="69">
        <f t="shared" si="0"/>
        <v>-8.1632653061224469E-2</v>
      </c>
      <c r="F53" s="4">
        <v>0</v>
      </c>
      <c r="G53" s="4">
        <f t="shared" si="7"/>
        <v>9625000</v>
      </c>
      <c r="H53" s="69">
        <f t="shared" si="1"/>
        <v>-6.2719865226420146E-2</v>
      </c>
      <c r="I53" s="4">
        <v>0</v>
      </c>
      <c r="J53" s="4">
        <f t="shared" si="8"/>
        <v>199</v>
      </c>
      <c r="K53" s="69">
        <f t="shared" si="2"/>
        <v>0.33557046979865768</v>
      </c>
      <c r="L53" s="4" t="e">
        <f t="shared" si="3"/>
        <v>#DIV/0!</v>
      </c>
      <c r="M53" s="69" t="e">
        <f t="shared" si="4"/>
        <v>#DIV/0!</v>
      </c>
      <c r="N53" s="35">
        <v>0</v>
      </c>
      <c r="O53" s="35">
        <v>0</v>
      </c>
      <c r="P53" s="3">
        <v>0</v>
      </c>
      <c r="Q53" s="3">
        <f t="shared" si="9"/>
        <v>2</v>
      </c>
      <c r="R53" s="3"/>
      <c r="S53" s="63">
        <v>0</v>
      </c>
      <c r="T53" s="63">
        <f t="shared" si="10"/>
        <v>24600</v>
      </c>
      <c r="U53" s="63"/>
      <c r="V53" s="4">
        <v>0</v>
      </c>
      <c r="W53" s="4">
        <f t="shared" si="11"/>
        <v>3</v>
      </c>
      <c r="X53" s="4"/>
      <c r="Y53" s="4" t="e">
        <f t="shared" si="5"/>
        <v>#DIV/0!</v>
      </c>
      <c r="Z53" s="4"/>
      <c r="AA53" s="10">
        <v>0</v>
      </c>
      <c r="AB53" s="10">
        <v>0</v>
      </c>
    </row>
    <row r="54" spans="2:28" x14ac:dyDescent="0.3">
      <c r="B54" s="53">
        <v>45845</v>
      </c>
      <c r="C54" s="4">
        <v>24</v>
      </c>
      <c r="D54" s="4">
        <f t="shared" si="6"/>
        <v>114</v>
      </c>
      <c r="E54" s="14">
        <f t="shared" si="0"/>
        <v>0.16326530612244894</v>
      </c>
      <c r="F54" s="4">
        <v>5703791</v>
      </c>
      <c r="G54" s="4">
        <f t="shared" si="7"/>
        <v>15328791</v>
      </c>
      <c r="H54" s="14">
        <f t="shared" si="1"/>
        <v>0.49271390071647159</v>
      </c>
      <c r="I54" s="4">
        <v>113</v>
      </c>
      <c r="J54" s="4">
        <f t="shared" si="8"/>
        <v>312</v>
      </c>
      <c r="K54" s="14">
        <f t="shared" si="2"/>
        <v>1.0939597315436242</v>
      </c>
      <c r="L54" s="4">
        <f t="shared" si="3"/>
        <v>50476.026548672569</v>
      </c>
      <c r="M54" s="14" t="e">
        <f t="shared" si="4"/>
        <v>#DIV/0!</v>
      </c>
      <c r="N54" s="10">
        <v>1</v>
      </c>
      <c r="O54" s="10">
        <v>80000</v>
      </c>
      <c r="P54" s="3">
        <v>0</v>
      </c>
      <c r="Q54" s="3">
        <f t="shared" si="9"/>
        <v>2</v>
      </c>
      <c r="R54" s="3"/>
      <c r="S54" s="58">
        <v>0</v>
      </c>
      <c r="T54" s="58">
        <f t="shared" si="10"/>
        <v>24600</v>
      </c>
      <c r="U54" s="58"/>
      <c r="V54" s="4">
        <v>0</v>
      </c>
      <c r="W54" s="4">
        <f t="shared" si="11"/>
        <v>3</v>
      </c>
      <c r="X54" s="4"/>
      <c r="Y54" s="4" t="e">
        <f t="shared" si="5"/>
        <v>#DIV/0!</v>
      </c>
      <c r="Z54" s="4"/>
      <c r="AA54" s="10">
        <v>0</v>
      </c>
      <c r="AB54" s="10">
        <v>0</v>
      </c>
    </row>
    <row r="55" spans="2:28" x14ac:dyDescent="0.3">
      <c r="B55" s="53">
        <v>45846</v>
      </c>
      <c r="C55" s="4"/>
      <c r="D55" s="4">
        <f t="shared" si="6"/>
        <v>114</v>
      </c>
      <c r="E55" s="14">
        <f t="shared" si="0"/>
        <v>-4.2016806722689037E-2</v>
      </c>
      <c r="F55" s="4"/>
      <c r="G55" s="4">
        <f t="shared" si="7"/>
        <v>15328791</v>
      </c>
      <c r="H55" s="14">
        <f t="shared" si="1"/>
        <v>0.24501081246814627</v>
      </c>
      <c r="I55" s="4"/>
      <c r="J55" s="4">
        <f t="shared" si="8"/>
        <v>312</v>
      </c>
      <c r="K55" s="14">
        <f t="shared" si="2"/>
        <v>0.75280898876404501</v>
      </c>
      <c r="L55" s="4" t="e">
        <f t="shared" si="3"/>
        <v>#DIV/0!</v>
      </c>
      <c r="M55" s="14" t="e">
        <f t="shared" si="4"/>
        <v>#DIV/0!</v>
      </c>
      <c r="N55" s="10"/>
      <c r="O55" s="10"/>
      <c r="P55" s="3"/>
      <c r="Q55" s="3">
        <f t="shared" si="9"/>
        <v>2</v>
      </c>
      <c r="R55" s="3"/>
      <c r="S55" s="58"/>
      <c r="T55" s="58">
        <f t="shared" si="10"/>
        <v>24600</v>
      </c>
      <c r="U55" s="58"/>
      <c r="V55" s="4"/>
      <c r="W55" s="4">
        <f t="shared" si="11"/>
        <v>3</v>
      </c>
      <c r="X55" s="4"/>
      <c r="Y55" s="4" t="e">
        <f t="shared" si="5"/>
        <v>#DIV/0!</v>
      </c>
      <c r="Z55" s="4"/>
      <c r="AA55" s="10"/>
      <c r="AB55" s="10"/>
    </row>
    <row r="56" spans="2:28" x14ac:dyDescent="0.3">
      <c r="B56" s="53">
        <v>45847</v>
      </c>
      <c r="C56" s="4"/>
      <c r="D56" s="4">
        <f t="shared" si="6"/>
        <v>114</v>
      </c>
      <c r="E56" s="69">
        <f t="shared" si="0"/>
        <v>-0.16788321167883213</v>
      </c>
      <c r="F56" s="4"/>
      <c r="G56" s="4">
        <f t="shared" si="7"/>
        <v>15328791</v>
      </c>
      <c r="H56" s="69">
        <f t="shared" si="1"/>
        <v>8.9534765368342928E-2</v>
      </c>
      <c r="I56" s="4"/>
      <c r="J56" s="4">
        <f t="shared" si="8"/>
        <v>312</v>
      </c>
      <c r="K56" s="69">
        <f t="shared" si="2"/>
        <v>0.54455445544554459</v>
      </c>
      <c r="L56" s="4" t="e">
        <f t="shared" si="3"/>
        <v>#DIV/0!</v>
      </c>
      <c r="M56" s="69" t="e">
        <f t="shared" si="4"/>
        <v>#DIV/0!</v>
      </c>
      <c r="N56" s="35"/>
      <c r="O56" s="35"/>
      <c r="P56" s="3"/>
      <c r="Q56" s="3">
        <f t="shared" si="9"/>
        <v>2</v>
      </c>
      <c r="R56" s="3"/>
      <c r="S56" s="63"/>
      <c r="T56" s="63">
        <f t="shared" si="10"/>
        <v>24600</v>
      </c>
      <c r="U56" s="63"/>
      <c r="V56" s="4"/>
      <c r="W56" s="4">
        <f t="shared" si="11"/>
        <v>3</v>
      </c>
      <c r="X56" s="4"/>
      <c r="Y56" s="4" t="e">
        <f t="shared" si="5"/>
        <v>#DIV/0!</v>
      </c>
      <c r="Z56" s="4"/>
      <c r="AA56" s="10"/>
      <c r="AB56" s="10"/>
    </row>
    <row r="57" spans="2:28" x14ac:dyDescent="0.3">
      <c r="B57" s="53">
        <v>45848</v>
      </c>
      <c r="C57" s="4"/>
      <c r="D57" s="4">
        <f t="shared" si="6"/>
        <v>114</v>
      </c>
      <c r="E57" s="69">
        <f t="shared" si="0"/>
        <v>-0.30487804878048785</v>
      </c>
      <c r="F57" s="4"/>
      <c r="G57" s="4">
        <f t="shared" si="7"/>
        <v>15328791</v>
      </c>
      <c r="H57" s="69">
        <f t="shared" si="1"/>
        <v>-8.5717058346230557E-2</v>
      </c>
      <c r="I57" s="4"/>
      <c r="J57" s="4">
        <f t="shared" si="8"/>
        <v>312</v>
      </c>
      <c r="K57" s="69">
        <f t="shared" si="2"/>
        <v>0.33333333333333326</v>
      </c>
      <c r="L57" s="4" t="e">
        <f t="shared" si="3"/>
        <v>#DIV/0!</v>
      </c>
      <c r="M57" s="69" t="e">
        <f t="shared" si="4"/>
        <v>#DIV/0!</v>
      </c>
      <c r="N57" s="35"/>
      <c r="O57" s="35"/>
      <c r="P57" s="3"/>
      <c r="Q57" s="3">
        <f t="shared" si="9"/>
        <v>2</v>
      </c>
      <c r="R57" s="3"/>
      <c r="S57" s="63"/>
      <c r="T57" s="63">
        <f t="shared" si="10"/>
        <v>24600</v>
      </c>
      <c r="U57" s="63"/>
      <c r="V57" s="4"/>
      <c r="W57" s="4">
        <f t="shared" si="11"/>
        <v>3</v>
      </c>
      <c r="X57" s="4"/>
      <c r="Y57" s="4" t="e">
        <f t="shared" si="5"/>
        <v>#DIV/0!</v>
      </c>
      <c r="Z57" s="4"/>
      <c r="AA57" s="10"/>
      <c r="AB57" s="10"/>
    </row>
    <row r="58" spans="2:28" x14ac:dyDescent="0.3">
      <c r="B58" s="53">
        <v>45849</v>
      </c>
      <c r="C58" s="4"/>
      <c r="D58" s="4">
        <f t="shared" si="6"/>
        <v>114</v>
      </c>
      <c r="E58" s="69">
        <f t="shared" si="0"/>
        <v>-0.38378378378378375</v>
      </c>
      <c r="F58" s="4"/>
      <c r="G58" s="4">
        <f t="shared" si="7"/>
        <v>15328791</v>
      </c>
      <c r="H58" s="69">
        <f t="shared" si="1"/>
        <v>-0.20490816276196333</v>
      </c>
      <c r="I58" s="4"/>
      <c r="J58" s="4">
        <f t="shared" si="8"/>
        <v>312</v>
      </c>
      <c r="K58" s="69">
        <f t="shared" si="2"/>
        <v>0.1729323308270676</v>
      </c>
      <c r="L58" s="4" t="e">
        <f t="shared" si="3"/>
        <v>#DIV/0!</v>
      </c>
      <c r="M58" s="69" t="e">
        <f t="shared" si="4"/>
        <v>#DIV/0!</v>
      </c>
      <c r="N58" s="35"/>
      <c r="O58" s="35"/>
      <c r="P58" s="3"/>
      <c r="Q58" s="3">
        <f t="shared" si="9"/>
        <v>2</v>
      </c>
      <c r="R58" s="3"/>
      <c r="S58" s="63"/>
      <c r="T58" s="63">
        <f t="shared" si="10"/>
        <v>24600</v>
      </c>
      <c r="U58" s="63"/>
      <c r="V58" s="4"/>
      <c r="W58" s="4">
        <f t="shared" si="11"/>
        <v>3</v>
      </c>
      <c r="X58" s="4"/>
      <c r="Y58" s="4" t="e">
        <f t="shared" si="5"/>
        <v>#DIV/0!</v>
      </c>
      <c r="Z58" s="4"/>
      <c r="AA58" s="10"/>
      <c r="AB58" s="10"/>
    </row>
    <row r="59" spans="2:28" x14ac:dyDescent="0.3">
      <c r="B59" s="53">
        <v>45850</v>
      </c>
      <c r="C59" s="4"/>
      <c r="D59" s="4">
        <f t="shared" si="6"/>
        <v>114</v>
      </c>
      <c r="E59" s="69">
        <f t="shared" si="0"/>
        <v>-0.42713567839195976</v>
      </c>
      <c r="F59" s="4"/>
      <c r="G59" s="4">
        <f t="shared" si="7"/>
        <v>15328791</v>
      </c>
      <c r="H59" s="69">
        <f t="shared" si="1"/>
        <v>-0.24756591938130024</v>
      </c>
      <c r="I59" s="4"/>
      <c r="J59" s="4">
        <f t="shared" si="8"/>
        <v>312</v>
      </c>
      <c r="K59" s="69">
        <f t="shared" si="2"/>
        <v>9.473684210526323E-2</v>
      </c>
      <c r="L59" s="4" t="e">
        <f t="shared" si="3"/>
        <v>#DIV/0!</v>
      </c>
      <c r="M59" s="69" t="e">
        <f t="shared" si="4"/>
        <v>#DIV/0!</v>
      </c>
      <c r="N59" s="35"/>
      <c r="O59" s="35"/>
      <c r="P59" s="3"/>
      <c r="Q59" s="3">
        <f t="shared" si="9"/>
        <v>2</v>
      </c>
      <c r="R59" s="3"/>
      <c r="S59" s="63"/>
      <c r="T59" s="63">
        <f t="shared" si="10"/>
        <v>24600</v>
      </c>
      <c r="U59" s="63"/>
      <c r="V59" s="4"/>
      <c r="W59" s="4">
        <f t="shared" si="11"/>
        <v>3</v>
      </c>
      <c r="X59" s="4"/>
      <c r="Y59" s="4" t="e">
        <f t="shared" si="5"/>
        <v>#DIV/0!</v>
      </c>
      <c r="Z59" s="4"/>
      <c r="AA59" s="10"/>
      <c r="AB59" s="10"/>
    </row>
    <row r="60" spans="2:28" x14ac:dyDescent="0.3">
      <c r="B60" s="53">
        <v>45851</v>
      </c>
      <c r="C60" s="4"/>
      <c r="D60" s="4">
        <f t="shared" si="6"/>
        <v>114</v>
      </c>
      <c r="E60" s="69">
        <f t="shared" si="0"/>
        <v>-0.42713567839195976</v>
      </c>
      <c r="F60" s="4"/>
      <c r="G60" s="4">
        <f t="shared" si="7"/>
        <v>15328791</v>
      </c>
      <c r="H60" s="69">
        <f t="shared" si="1"/>
        <v>-0.24756591938130024</v>
      </c>
      <c r="I60" s="4"/>
      <c r="J60" s="4">
        <f t="shared" si="8"/>
        <v>312</v>
      </c>
      <c r="K60" s="69">
        <f t="shared" si="2"/>
        <v>9.473684210526323E-2</v>
      </c>
      <c r="L60" s="4" t="e">
        <f t="shared" si="3"/>
        <v>#DIV/0!</v>
      </c>
      <c r="M60" s="69" t="e">
        <f t="shared" si="4"/>
        <v>#DIV/0!</v>
      </c>
      <c r="N60" s="35"/>
      <c r="O60" s="35"/>
      <c r="P60" s="3"/>
      <c r="Q60" s="3">
        <f t="shared" si="9"/>
        <v>2</v>
      </c>
      <c r="R60" s="3"/>
      <c r="S60" s="11"/>
      <c r="T60" s="63">
        <f t="shared" si="10"/>
        <v>24600</v>
      </c>
      <c r="U60" s="63"/>
      <c r="V60" s="4"/>
      <c r="W60" s="4">
        <f t="shared" si="11"/>
        <v>3</v>
      </c>
      <c r="X60" s="4"/>
      <c r="Y60" s="4" t="e">
        <f t="shared" si="5"/>
        <v>#DIV/0!</v>
      </c>
      <c r="Z60" s="4"/>
      <c r="AA60" s="10"/>
      <c r="AB60" s="10"/>
    </row>
    <row r="61" spans="2:28" x14ac:dyDescent="0.3">
      <c r="B61" s="53">
        <v>45852</v>
      </c>
      <c r="C61" s="4"/>
      <c r="D61" s="4">
        <f t="shared" si="6"/>
        <v>114</v>
      </c>
      <c r="E61" s="14">
        <f t="shared" si="0"/>
        <v>-0.42713567839195976</v>
      </c>
      <c r="F61" s="4"/>
      <c r="G61" s="4">
        <f t="shared" si="7"/>
        <v>15328791</v>
      </c>
      <c r="H61" s="14">
        <f t="shared" si="1"/>
        <v>-0.24756591938130024</v>
      </c>
      <c r="I61" s="4"/>
      <c r="J61" s="4">
        <f t="shared" si="8"/>
        <v>312</v>
      </c>
      <c r="K61" s="14">
        <f t="shared" si="2"/>
        <v>9.473684210526323E-2</v>
      </c>
      <c r="L61" s="4" t="e">
        <f t="shared" si="3"/>
        <v>#DIV/0!</v>
      </c>
      <c r="M61" s="14" t="e">
        <f t="shared" si="4"/>
        <v>#DIV/0!</v>
      </c>
      <c r="N61" s="10"/>
      <c r="O61" s="10"/>
      <c r="P61" s="3"/>
      <c r="Q61" s="3">
        <f t="shared" si="9"/>
        <v>2</v>
      </c>
      <c r="R61" s="3"/>
      <c r="S61" s="58"/>
      <c r="T61" s="58">
        <f t="shared" si="10"/>
        <v>24600</v>
      </c>
      <c r="U61" s="58"/>
      <c r="V61" s="4"/>
      <c r="W61" s="4">
        <f t="shared" si="11"/>
        <v>3</v>
      </c>
      <c r="X61" s="4"/>
      <c r="Y61" s="4" t="e">
        <f t="shared" si="5"/>
        <v>#DIV/0!</v>
      </c>
      <c r="Z61" s="4"/>
      <c r="AA61" s="10"/>
      <c r="AB61" s="10"/>
    </row>
    <row r="62" spans="2:28" x14ac:dyDescent="0.3">
      <c r="B62" s="53">
        <v>45853</v>
      </c>
      <c r="C62" s="4"/>
      <c r="D62" s="4">
        <f t="shared" si="6"/>
        <v>114</v>
      </c>
      <c r="E62" s="14">
        <f t="shared" si="0"/>
        <v>-0.46976744186046515</v>
      </c>
      <c r="F62" s="4"/>
      <c r="G62" s="4">
        <f t="shared" si="7"/>
        <v>15328791</v>
      </c>
      <c r="H62" s="14">
        <f t="shared" si="1"/>
        <v>-0.30201348791151839</v>
      </c>
      <c r="I62" s="4"/>
      <c r="J62" s="4">
        <f t="shared" si="8"/>
        <v>312</v>
      </c>
      <c r="K62" s="14">
        <f t="shared" si="2"/>
        <v>1.6286644951140072E-2</v>
      </c>
      <c r="L62" s="4" t="e">
        <f t="shared" si="3"/>
        <v>#DIV/0!</v>
      </c>
      <c r="M62" s="14" t="e">
        <f t="shared" si="4"/>
        <v>#DIV/0!</v>
      </c>
      <c r="N62" s="10"/>
      <c r="O62" s="10"/>
      <c r="P62" s="3"/>
      <c r="Q62" s="3">
        <f t="shared" si="9"/>
        <v>2</v>
      </c>
      <c r="R62" s="3"/>
      <c r="S62" s="58"/>
      <c r="T62" s="58">
        <f t="shared" si="10"/>
        <v>24600</v>
      </c>
      <c r="U62" s="58"/>
      <c r="V62" s="4"/>
      <c r="W62" s="4">
        <f t="shared" si="11"/>
        <v>3</v>
      </c>
      <c r="X62" s="4"/>
      <c r="Y62" s="4" t="e">
        <f t="shared" si="5"/>
        <v>#DIV/0!</v>
      </c>
      <c r="Z62" s="4"/>
      <c r="AA62" s="10"/>
      <c r="AB62" s="10"/>
    </row>
    <row r="63" spans="2:28" x14ac:dyDescent="0.3">
      <c r="B63" s="53">
        <v>45854</v>
      </c>
      <c r="C63" s="4"/>
      <c r="D63" s="4">
        <f t="shared" si="6"/>
        <v>114</v>
      </c>
      <c r="E63" s="69">
        <f t="shared" si="0"/>
        <v>-0.46976744186046515</v>
      </c>
      <c r="F63" s="4"/>
      <c r="G63" s="4">
        <f t="shared" si="7"/>
        <v>15328791</v>
      </c>
      <c r="H63" s="69">
        <f t="shared" si="1"/>
        <v>-0.30201348791151839</v>
      </c>
      <c r="I63" s="4"/>
      <c r="J63" s="4">
        <f t="shared" si="8"/>
        <v>312</v>
      </c>
      <c r="K63" s="69">
        <f t="shared" si="2"/>
        <v>1.6286644951140072E-2</v>
      </c>
      <c r="L63" s="4" t="e">
        <f t="shared" si="3"/>
        <v>#DIV/0!</v>
      </c>
      <c r="M63" s="69" t="e">
        <f t="shared" si="4"/>
        <v>#DIV/0!</v>
      </c>
      <c r="N63" s="35"/>
      <c r="O63" s="35"/>
      <c r="P63" s="3"/>
      <c r="Q63" s="3">
        <f t="shared" si="9"/>
        <v>2</v>
      </c>
      <c r="R63" s="3"/>
      <c r="S63" s="63"/>
      <c r="T63" s="63">
        <f t="shared" si="10"/>
        <v>24600</v>
      </c>
      <c r="U63" s="63"/>
      <c r="V63" s="4"/>
      <c r="W63" s="4">
        <f t="shared" si="11"/>
        <v>3</v>
      </c>
      <c r="X63" s="4"/>
      <c r="Y63" s="4" t="e">
        <f t="shared" si="5"/>
        <v>#DIV/0!</v>
      </c>
      <c r="Z63" s="4"/>
      <c r="AA63" s="10"/>
      <c r="AB63" s="10"/>
    </row>
    <row r="64" spans="2:28" x14ac:dyDescent="0.3">
      <c r="B64" s="53">
        <v>45855</v>
      </c>
      <c r="C64" s="4"/>
      <c r="D64" s="4">
        <f t="shared" si="6"/>
        <v>114</v>
      </c>
      <c r="E64" s="69">
        <f t="shared" si="0"/>
        <v>-0.51282051282051277</v>
      </c>
      <c r="F64" s="4"/>
      <c r="G64" s="4">
        <f t="shared" si="7"/>
        <v>15328791</v>
      </c>
      <c r="H64" s="69">
        <f t="shared" si="1"/>
        <v>-0.39362623614768733</v>
      </c>
      <c r="I64" s="4"/>
      <c r="J64" s="4">
        <f t="shared" si="8"/>
        <v>312</v>
      </c>
      <c r="K64" s="69">
        <f t="shared" si="2"/>
        <v>-6.3063063063063085E-2</v>
      </c>
      <c r="L64" s="4" t="e">
        <f t="shared" si="3"/>
        <v>#DIV/0!</v>
      </c>
      <c r="M64" s="69" t="e">
        <f t="shared" si="4"/>
        <v>#DIV/0!</v>
      </c>
      <c r="N64" s="35"/>
      <c r="O64" s="35"/>
      <c r="P64" s="3"/>
      <c r="Q64" s="3">
        <f t="shared" si="9"/>
        <v>2</v>
      </c>
      <c r="R64" s="3"/>
      <c r="S64" s="11"/>
      <c r="T64" s="63">
        <f t="shared" si="10"/>
        <v>24600</v>
      </c>
      <c r="U64" s="63"/>
      <c r="V64" s="4"/>
      <c r="W64" s="4">
        <f t="shared" si="11"/>
        <v>3</v>
      </c>
      <c r="X64" s="4"/>
      <c r="Y64" s="4" t="e">
        <f t="shared" si="5"/>
        <v>#DIV/0!</v>
      </c>
      <c r="Z64" s="4"/>
      <c r="AA64" s="10"/>
      <c r="AB64" s="10"/>
    </row>
    <row r="65" spans="2:28" x14ac:dyDescent="0.3">
      <c r="B65" s="53">
        <v>45856</v>
      </c>
      <c r="C65" s="4"/>
      <c r="D65" s="4">
        <f t="shared" si="6"/>
        <v>114</v>
      </c>
      <c r="E65" s="69">
        <f t="shared" si="0"/>
        <v>-0.54216867469879526</v>
      </c>
      <c r="F65" s="4"/>
      <c r="G65" s="4">
        <f t="shared" si="7"/>
        <v>15328791</v>
      </c>
      <c r="H65" s="69">
        <f t="shared" si="1"/>
        <v>-0.44015314790410298</v>
      </c>
      <c r="I65" s="4"/>
      <c r="J65" s="4">
        <f t="shared" si="8"/>
        <v>312</v>
      </c>
      <c r="K65" s="69">
        <f t="shared" si="2"/>
        <v>-0.1333333333333333</v>
      </c>
      <c r="L65" s="4" t="e">
        <f t="shared" si="3"/>
        <v>#DIV/0!</v>
      </c>
      <c r="M65" s="69" t="e">
        <f t="shared" si="4"/>
        <v>#DIV/0!</v>
      </c>
      <c r="N65" s="35"/>
      <c r="O65" s="35"/>
      <c r="P65" s="3"/>
      <c r="Q65" s="3">
        <f t="shared" si="9"/>
        <v>2</v>
      </c>
      <c r="R65" s="3"/>
      <c r="S65" s="63"/>
      <c r="T65" s="63">
        <f t="shared" si="10"/>
        <v>24600</v>
      </c>
      <c r="U65" s="63"/>
      <c r="V65" s="4"/>
      <c r="W65" s="4">
        <f t="shared" si="11"/>
        <v>3</v>
      </c>
      <c r="X65" s="4"/>
      <c r="Y65" s="4" t="e">
        <f t="shared" si="5"/>
        <v>#DIV/0!</v>
      </c>
      <c r="Z65" s="4"/>
      <c r="AA65" s="10"/>
      <c r="AB65" s="10"/>
    </row>
    <row r="66" spans="2:28" x14ac:dyDescent="0.3">
      <c r="B66" s="53">
        <v>45857</v>
      </c>
      <c r="C66" s="4"/>
      <c r="D66" s="4">
        <f t="shared" si="6"/>
        <v>114</v>
      </c>
      <c r="E66" s="69">
        <f t="shared" si="0"/>
        <v>-0.57462686567164178</v>
      </c>
      <c r="F66" s="4"/>
      <c r="G66" s="4">
        <f t="shared" si="7"/>
        <v>15328791</v>
      </c>
      <c r="H66" s="69">
        <f t="shared" si="1"/>
        <v>-0.47270158964630349</v>
      </c>
      <c r="I66" s="4"/>
      <c r="J66" s="4">
        <f t="shared" si="8"/>
        <v>312</v>
      </c>
      <c r="K66" s="69">
        <f t="shared" si="2"/>
        <v>-0.18324607329842935</v>
      </c>
      <c r="L66" s="4" t="e">
        <f t="shared" si="3"/>
        <v>#DIV/0!</v>
      </c>
      <c r="M66" s="69" t="e">
        <f t="shared" si="4"/>
        <v>#DIV/0!</v>
      </c>
      <c r="N66" s="35"/>
      <c r="O66" s="35"/>
      <c r="P66" s="3"/>
      <c r="Q66" s="3">
        <f t="shared" si="9"/>
        <v>2</v>
      </c>
      <c r="R66" s="3"/>
      <c r="S66" s="63"/>
      <c r="T66" s="63">
        <f t="shared" si="10"/>
        <v>24600</v>
      </c>
      <c r="U66" s="63"/>
      <c r="V66" s="4"/>
      <c r="W66" s="4">
        <f t="shared" si="11"/>
        <v>3</v>
      </c>
      <c r="X66" s="4"/>
      <c r="Y66" s="4" t="e">
        <f t="shared" si="5"/>
        <v>#DIV/0!</v>
      </c>
      <c r="Z66" s="4"/>
      <c r="AA66" s="10"/>
      <c r="AB66" s="10"/>
    </row>
    <row r="67" spans="2:28" x14ac:dyDescent="0.3">
      <c r="B67" s="53">
        <v>45858</v>
      </c>
      <c r="C67" s="4"/>
      <c r="D67" s="4">
        <f t="shared" si="6"/>
        <v>114</v>
      </c>
      <c r="E67" s="69">
        <f t="shared" si="0"/>
        <v>-0.57462686567164178</v>
      </c>
      <c r="F67" s="4"/>
      <c r="G67" s="4">
        <f t="shared" si="7"/>
        <v>15328791</v>
      </c>
      <c r="H67" s="69">
        <f t="shared" si="1"/>
        <v>-0.47270158964630349</v>
      </c>
      <c r="I67" s="4"/>
      <c r="J67" s="4">
        <f t="shared" si="8"/>
        <v>312</v>
      </c>
      <c r="K67" s="69">
        <f t="shared" si="2"/>
        <v>-0.18324607329842935</v>
      </c>
      <c r="L67" s="4" t="e">
        <f t="shared" si="3"/>
        <v>#DIV/0!</v>
      </c>
      <c r="M67" s="69" t="e">
        <f t="shared" si="4"/>
        <v>#DIV/0!</v>
      </c>
      <c r="N67" s="35"/>
      <c r="O67" s="35"/>
      <c r="P67" s="3"/>
      <c r="Q67" s="3">
        <f t="shared" si="9"/>
        <v>2</v>
      </c>
      <c r="R67" s="3"/>
      <c r="S67" s="63"/>
      <c r="T67" s="63">
        <f t="shared" si="10"/>
        <v>24600</v>
      </c>
      <c r="U67" s="63"/>
      <c r="V67" s="4"/>
      <c r="W67" s="4">
        <f t="shared" si="11"/>
        <v>3</v>
      </c>
      <c r="X67" s="4"/>
      <c r="Y67" s="4" t="e">
        <f t="shared" si="5"/>
        <v>#DIV/0!</v>
      </c>
      <c r="Z67" s="4"/>
      <c r="AA67" s="10"/>
      <c r="AB67" s="10"/>
    </row>
    <row r="68" spans="2:28" x14ac:dyDescent="0.3">
      <c r="B68" s="53">
        <v>45859</v>
      </c>
      <c r="C68" s="4"/>
      <c r="D68" s="4">
        <f t="shared" si="6"/>
        <v>114</v>
      </c>
      <c r="E68" s="14">
        <f t="shared" si="0"/>
        <v>-0.57462686567164178</v>
      </c>
      <c r="F68" s="4"/>
      <c r="G68" s="4">
        <f t="shared" si="7"/>
        <v>15328791</v>
      </c>
      <c r="H68" s="14">
        <f t="shared" si="1"/>
        <v>-0.47270158964630349</v>
      </c>
      <c r="I68" s="4"/>
      <c r="J68" s="4">
        <f t="shared" si="8"/>
        <v>312</v>
      </c>
      <c r="K68" s="14">
        <f t="shared" si="2"/>
        <v>-0.18324607329842935</v>
      </c>
      <c r="L68" s="4" t="e">
        <f t="shared" si="3"/>
        <v>#DIV/0!</v>
      </c>
      <c r="M68" s="14" t="e">
        <f t="shared" si="4"/>
        <v>#DIV/0!</v>
      </c>
      <c r="N68" s="10"/>
      <c r="O68" s="10"/>
      <c r="P68" s="3"/>
      <c r="Q68" s="3">
        <f t="shared" si="9"/>
        <v>2</v>
      </c>
      <c r="R68" s="3"/>
      <c r="S68" s="58"/>
      <c r="T68" s="58">
        <f t="shared" si="10"/>
        <v>24600</v>
      </c>
      <c r="U68" s="58"/>
      <c r="V68" s="4"/>
      <c r="W68" s="4">
        <f t="shared" si="11"/>
        <v>3</v>
      </c>
      <c r="X68" s="4"/>
      <c r="Y68" s="4" t="e">
        <f t="shared" si="5"/>
        <v>#DIV/0!</v>
      </c>
      <c r="Z68" s="4"/>
      <c r="AA68" s="10"/>
      <c r="AB68" s="10"/>
    </row>
    <row r="69" spans="2:28" x14ac:dyDescent="0.3">
      <c r="B69" s="53">
        <v>45860</v>
      </c>
      <c r="C69" s="4"/>
      <c r="D69" s="4">
        <f t="shared" si="6"/>
        <v>114</v>
      </c>
      <c r="E69" s="14">
        <f t="shared" si="0"/>
        <v>-0.60416666666666674</v>
      </c>
      <c r="F69" s="4"/>
      <c r="G69" s="4">
        <f t="shared" si="7"/>
        <v>15328791</v>
      </c>
      <c r="H69" s="14">
        <f t="shared" si="1"/>
        <v>-0.50917723643836676</v>
      </c>
      <c r="I69" s="4"/>
      <c r="J69" s="4">
        <f t="shared" si="8"/>
        <v>312</v>
      </c>
      <c r="K69" s="14">
        <f t="shared" si="2"/>
        <v>-0.25536992840095463</v>
      </c>
      <c r="L69" s="4" t="e">
        <f t="shared" si="3"/>
        <v>#DIV/0!</v>
      </c>
      <c r="M69" s="14" t="e">
        <f t="shared" si="4"/>
        <v>#DIV/0!</v>
      </c>
      <c r="N69" s="10"/>
      <c r="O69" s="10"/>
      <c r="P69" s="3"/>
      <c r="Q69" s="3">
        <f t="shared" si="9"/>
        <v>2</v>
      </c>
      <c r="R69" s="3"/>
      <c r="S69" s="58"/>
      <c r="T69" s="58">
        <f t="shared" si="10"/>
        <v>24600</v>
      </c>
      <c r="U69" s="58"/>
      <c r="V69" s="4"/>
      <c r="W69" s="4">
        <f t="shared" si="11"/>
        <v>3</v>
      </c>
      <c r="X69" s="4"/>
      <c r="Y69" s="4" t="e">
        <f t="shared" si="5"/>
        <v>#DIV/0!</v>
      </c>
      <c r="Z69" s="4"/>
      <c r="AA69" s="10"/>
      <c r="AB69" s="10"/>
    </row>
    <row r="70" spans="2:28" x14ac:dyDescent="0.3">
      <c r="B70" s="53">
        <v>45861</v>
      </c>
      <c r="C70" s="4"/>
      <c r="D70" s="4">
        <f t="shared" si="6"/>
        <v>114</v>
      </c>
      <c r="E70" s="14">
        <f t="shared" si="0"/>
        <v>-0.6262295081967213</v>
      </c>
      <c r="F70" s="4"/>
      <c r="G70" s="4">
        <f t="shared" si="7"/>
        <v>15328791</v>
      </c>
      <c r="H70" s="14">
        <f t="shared" si="1"/>
        <v>-0.5422552892795498</v>
      </c>
      <c r="I70" s="4"/>
      <c r="J70" s="4">
        <f t="shared" si="8"/>
        <v>312</v>
      </c>
      <c r="K70" s="14">
        <f t="shared" si="2"/>
        <v>-0.30512249443207129</v>
      </c>
      <c r="L70" s="4" t="e">
        <f t="shared" si="3"/>
        <v>#DIV/0!</v>
      </c>
      <c r="M70" s="14" t="e">
        <f t="shared" si="4"/>
        <v>#DIV/0!</v>
      </c>
      <c r="N70" s="10"/>
      <c r="O70" s="10"/>
      <c r="P70" s="3"/>
      <c r="Q70" s="3">
        <f t="shared" si="9"/>
        <v>2</v>
      </c>
      <c r="R70" s="3"/>
      <c r="S70" s="58"/>
      <c r="T70" s="58">
        <f t="shared" si="10"/>
        <v>24600</v>
      </c>
      <c r="U70" s="58"/>
      <c r="V70" s="4"/>
      <c r="W70" s="4">
        <f t="shared" si="11"/>
        <v>3</v>
      </c>
      <c r="X70" s="4"/>
      <c r="Y70" s="4" t="e">
        <f t="shared" si="5"/>
        <v>#DIV/0!</v>
      </c>
      <c r="Z70" s="4"/>
      <c r="AA70" s="10"/>
      <c r="AB70" s="10"/>
    </row>
    <row r="71" spans="2:28" x14ac:dyDescent="0.3">
      <c r="B71" s="53">
        <v>45862</v>
      </c>
      <c r="C71" s="4"/>
      <c r="D71" s="4">
        <f t="shared" si="6"/>
        <v>114</v>
      </c>
      <c r="E71" s="14">
        <f t="shared" si="0"/>
        <v>-0.65243902439024393</v>
      </c>
      <c r="F71" s="4"/>
      <c r="G71" s="4">
        <f t="shared" si="7"/>
        <v>15328791</v>
      </c>
      <c r="H71" s="14">
        <f t="shared" si="1"/>
        <v>-0.5687884734735047</v>
      </c>
      <c r="I71" s="4"/>
      <c r="J71" s="4">
        <f t="shared" si="8"/>
        <v>312</v>
      </c>
      <c r="K71" s="14">
        <f t="shared" si="2"/>
        <v>-0.35537190082644632</v>
      </c>
      <c r="L71" s="4" t="e">
        <f t="shared" si="3"/>
        <v>#DIV/0!</v>
      </c>
      <c r="M71" s="14" t="e">
        <f t="shared" si="4"/>
        <v>#DIV/0!</v>
      </c>
      <c r="N71" s="10"/>
      <c r="O71" s="10"/>
      <c r="P71" s="3"/>
      <c r="Q71" s="3">
        <f t="shared" si="9"/>
        <v>2</v>
      </c>
      <c r="R71" s="3"/>
      <c r="S71" s="58"/>
      <c r="T71" s="58">
        <f t="shared" si="10"/>
        <v>24600</v>
      </c>
      <c r="U71" s="58"/>
      <c r="V71" s="4"/>
      <c r="W71" s="4">
        <f t="shared" si="11"/>
        <v>3</v>
      </c>
      <c r="X71" s="4"/>
      <c r="Y71" s="4" t="e">
        <f t="shared" si="5"/>
        <v>#DIV/0!</v>
      </c>
      <c r="Z71" s="4"/>
      <c r="AA71" s="10"/>
      <c r="AB71" s="10"/>
    </row>
    <row r="72" spans="2:28" x14ac:dyDescent="0.3">
      <c r="B72" s="53">
        <v>45863</v>
      </c>
      <c r="C72" s="4"/>
      <c r="D72" s="4">
        <f t="shared" si="6"/>
        <v>114</v>
      </c>
      <c r="E72" s="14">
        <f t="shared" si="0"/>
        <v>-0.67428571428571427</v>
      </c>
      <c r="F72" s="4"/>
      <c r="G72" s="4">
        <f t="shared" si="7"/>
        <v>15328791</v>
      </c>
      <c r="H72" s="14">
        <f t="shared" si="1"/>
        <v>-0.60669625118866377</v>
      </c>
      <c r="I72" s="4"/>
      <c r="J72" s="4">
        <f t="shared" si="8"/>
        <v>312</v>
      </c>
      <c r="K72" s="14">
        <f t="shared" si="2"/>
        <v>-0.4022988505747126</v>
      </c>
      <c r="L72" s="4" t="e">
        <f t="shared" si="3"/>
        <v>#DIV/0!</v>
      </c>
      <c r="M72" s="14" t="e">
        <f t="shared" si="4"/>
        <v>#DIV/0!</v>
      </c>
      <c r="N72" s="10"/>
      <c r="O72" s="10"/>
      <c r="P72" s="3"/>
      <c r="Q72" s="3">
        <f t="shared" si="9"/>
        <v>2</v>
      </c>
      <c r="R72" s="3"/>
      <c r="S72" s="58"/>
      <c r="T72" s="58">
        <f t="shared" si="10"/>
        <v>24600</v>
      </c>
      <c r="U72" s="58"/>
      <c r="V72" s="4"/>
      <c r="W72" s="4">
        <f t="shared" si="11"/>
        <v>3</v>
      </c>
      <c r="X72" s="4"/>
      <c r="Y72" s="4" t="e">
        <f t="shared" si="5"/>
        <v>#DIV/0!</v>
      </c>
      <c r="Z72" s="4"/>
      <c r="AA72" s="10"/>
      <c r="AB72" s="10"/>
    </row>
    <row r="73" spans="2:28" x14ac:dyDescent="0.3">
      <c r="B73" s="53">
        <v>45864</v>
      </c>
      <c r="C73" s="4"/>
      <c r="D73" s="4">
        <f t="shared" si="6"/>
        <v>114</v>
      </c>
      <c r="E73" s="14">
        <f t="shared" si="0"/>
        <v>-0.68937329700272487</v>
      </c>
      <c r="F73" s="4"/>
      <c r="G73" s="4">
        <f t="shared" si="7"/>
        <v>15328791</v>
      </c>
      <c r="H73" s="14">
        <f t="shared" si="1"/>
        <v>-0.62088196931958683</v>
      </c>
      <c r="I73" s="4"/>
      <c r="J73" s="4">
        <f t="shared" si="8"/>
        <v>312</v>
      </c>
      <c r="K73" s="14">
        <f t="shared" si="2"/>
        <v>-0.43272727272727274</v>
      </c>
      <c r="L73" s="4" t="e">
        <f t="shared" si="3"/>
        <v>#DIV/0!</v>
      </c>
      <c r="M73" s="14" t="e">
        <f t="shared" si="4"/>
        <v>#DIV/0!</v>
      </c>
      <c r="N73" s="10"/>
      <c r="O73" s="10"/>
      <c r="P73" s="3"/>
      <c r="Q73" s="3">
        <f t="shared" si="9"/>
        <v>2</v>
      </c>
      <c r="R73" s="3"/>
      <c r="S73" s="58"/>
      <c r="T73" s="58">
        <f t="shared" si="10"/>
        <v>24600</v>
      </c>
      <c r="U73" s="58"/>
      <c r="V73" s="4"/>
      <c r="W73" s="4">
        <f t="shared" si="11"/>
        <v>3</v>
      </c>
      <c r="X73" s="4"/>
      <c r="Y73" s="4" t="e">
        <f t="shared" si="5"/>
        <v>#DIV/0!</v>
      </c>
      <c r="Z73" s="4"/>
      <c r="AA73" s="10"/>
      <c r="AB73" s="10"/>
    </row>
    <row r="74" spans="2:28" x14ac:dyDescent="0.3">
      <c r="B74" s="53">
        <v>45865</v>
      </c>
      <c r="C74" s="4"/>
      <c r="D74" s="4">
        <f t="shared" si="6"/>
        <v>114</v>
      </c>
      <c r="E74" s="14">
        <f t="shared" si="0"/>
        <v>-0.68937329700272487</v>
      </c>
      <c r="F74" s="4"/>
      <c r="G74" s="4">
        <f t="shared" si="7"/>
        <v>15328791</v>
      </c>
      <c r="H74" s="14">
        <f t="shared" si="1"/>
        <v>-0.62088196931958683</v>
      </c>
      <c r="I74" s="4"/>
      <c r="J74" s="4">
        <f t="shared" si="8"/>
        <v>312</v>
      </c>
      <c r="K74" s="14">
        <f t="shared" si="2"/>
        <v>-0.43272727272727274</v>
      </c>
      <c r="L74" s="4" t="e">
        <f t="shared" si="3"/>
        <v>#DIV/0!</v>
      </c>
      <c r="M74" s="14" t="e">
        <f t="shared" si="4"/>
        <v>#DIV/0!</v>
      </c>
      <c r="N74" s="10"/>
      <c r="O74" s="10"/>
      <c r="P74" s="3"/>
      <c r="Q74" s="3">
        <f t="shared" si="9"/>
        <v>2</v>
      </c>
      <c r="R74" s="3"/>
      <c r="S74" s="58"/>
      <c r="T74" s="58">
        <f t="shared" si="10"/>
        <v>24600</v>
      </c>
      <c r="U74" s="58"/>
      <c r="V74" s="4"/>
      <c r="W74" s="4">
        <f t="shared" si="11"/>
        <v>3</v>
      </c>
      <c r="X74" s="4"/>
      <c r="Y74" s="4" t="e">
        <f t="shared" si="5"/>
        <v>#DIV/0!</v>
      </c>
      <c r="Z74" s="4"/>
      <c r="AA74" s="10"/>
      <c r="AB74" s="10"/>
    </row>
    <row r="75" spans="2:28" x14ac:dyDescent="0.3">
      <c r="B75" s="53">
        <v>45866</v>
      </c>
      <c r="C75" s="4"/>
      <c r="D75" s="4">
        <f t="shared" si="6"/>
        <v>114</v>
      </c>
      <c r="E75" s="14">
        <f t="shared" si="0"/>
        <v>-0.68937329700272487</v>
      </c>
      <c r="F75" s="4"/>
      <c r="G75" s="4">
        <f t="shared" si="7"/>
        <v>15328791</v>
      </c>
      <c r="H75" s="14">
        <f t="shared" si="1"/>
        <v>-0.62088196931958683</v>
      </c>
      <c r="I75" s="4"/>
      <c r="J75" s="4">
        <f t="shared" si="8"/>
        <v>312</v>
      </c>
      <c r="K75" s="14">
        <f t="shared" si="2"/>
        <v>-0.43272727272727274</v>
      </c>
      <c r="L75" s="4" t="e">
        <f t="shared" si="3"/>
        <v>#DIV/0!</v>
      </c>
      <c r="M75" s="14" t="e">
        <f t="shared" si="4"/>
        <v>#DIV/0!</v>
      </c>
      <c r="N75" s="10"/>
      <c r="O75" s="10"/>
      <c r="P75" s="3"/>
      <c r="Q75" s="3">
        <f t="shared" si="9"/>
        <v>2</v>
      </c>
      <c r="R75" s="3"/>
      <c r="S75" s="58"/>
      <c r="T75" s="58">
        <f t="shared" si="10"/>
        <v>24600</v>
      </c>
      <c r="U75" s="58"/>
      <c r="V75" s="4"/>
      <c r="W75" s="4">
        <f t="shared" si="11"/>
        <v>3</v>
      </c>
      <c r="X75" s="4"/>
      <c r="Y75" s="4" t="e">
        <f t="shared" si="5"/>
        <v>#DIV/0!</v>
      </c>
      <c r="Z75" s="4"/>
      <c r="AA75" s="10"/>
      <c r="AB75" s="10"/>
    </row>
    <row r="76" spans="2:28" x14ac:dyDescent="0.3">
      <c r="B76" s="53">
        <v>45867</v>
      </c>
      <c r="C76" s="4"/>
      <c r="D76" s="4">
        <f t="shared" ref="D76:D77" si="12">+D75+C76</f>
        <v>114</v>
      </c>
      <c r="E76" s="14">
        <f t="shared" si="0"/>
        <v>-0.703125</v>
      </c>
      <c r="F76" s="4"/>
      <c r="G76" s="4">
        <f t="shared" ref="G76:G77" si="13">+G75+F76</f>
        <v>15328791</v>
      </c>
      <c r="H76" s="14">
        <f t="shared" si="1"/>
        <v>-0.64253168811249262</v>
      </c>
      <c r="I76" s="4"/>
      <c r="J76" s="4">
        <f t="shared" ref="J76:J77" si="14">+J75+I76</f>
        <v>312</v>
      </c>
      <c r="K76" s="14">
        <f t="shared" si="2"/>
        <v>-0.45833333333333337</v>
      </c>
      <c r="L76" s="4" t="e">
        <f t="shared" ref="L76:L77" si="15">+F76/I76</f>
        <v>#DIV/0!</v>
      </c>
      <c r="M76" s="14" t="e">
        <f t="shared" si="4"/>
        <v>#DIV/0!</v>
      </c>
      <c r="N76" s="10"/>
      <c r="O76" s="10"/>
      <c r="P76" s="3"/>
      <c r="Q76" s="3">
        <f t="shared" ref="Q76:Q77" si="16">+Q75+P76</f>
        <v>2</v>
      </c>
      <c r="R76" s="3"/>
      <c r="S76" s="58"/>
      <c r="T76" s="58">
        <f t="shared" ref="T76:T77" si="17">+T75+S76</f>
        <v>24600</v>
      </c>
      <c r="U76" s="58"/>
      <c r="V76" s="4"/>
      <c r="W76" s="4">
        <f t="shared" ref="W76:W77" si="18">+W75+V76</f>
        <v>3</v>
      </c>
      <c r="X76" s="4"/>
      <c r="Y76" s="4" t="e">
        <f t="shared" ref="Y76:Y77" si="19">+S76/V76</f>
        <v>#DIV/0!</v>
      </c>
      <c r="Z76" s="4"/>
      <c r="AA76" s="10"/>
      <c r="AB76" s="10"/>
    </row>
    <row r="77" spans="2:28" x14ac:dyDescent="0.3">
      <c r="B77" s="53">
        <v>45868</v>
      </c>
      <c r="C77" s="4"/>
      <c r="D77" s="4">
        <f t="shared" si="12"/>
        <v>114</v>
      </c>
      <c r="E77" s="14">
        <f t="shared" si="0"/>
        <v>-0.71712158808933002</v>
      </c>
      <c r="F77" s="4"/>
      <c r="G77" s="4">
        <f t="shared" si="13"/>
        <v>15328791</v>
      </c>
      <c r="H77" s="14">
        <f t="shared" si="1"/>
        <v>-0.65762664195547105</v>
      </c>
      <c r="I77" s="4"/>
      <c r="J77" s="4">
        <f t="shared" si="14"/>
        <v>312</v>
      </c>
      <c r="K77" s="14">
        <f t="shared" si="2"/>
        <v>-0.48852459016393446</v>
      </c>
      <c r="L77" s="4" t="e">
        <f t="shared" si="15"/>
        <v>#DIV/0!</v>
      </c>
      <c r="M77" s="14" t="e">
        <f t="shared" si="4"/>
        <v>#DIV/0!</v>
      </c>
      <c r="N77" s="10"/>
      <c r="O77" s="10"/>
      <c r="P77" s="3"/>
      <c r="Q77" s="3">
        <f t="shared" si="16"/>
        <v>2</v>
      </c>
      <c r="R77" s="3"/>
      <c r="S77" s="58"/>
      <c r="T77" s="58">
        <f t="shared" si="17"/>
        <v>24600</v>
      </c>
      <c r="U77" s="58"/>
      <c r="V77" s="4"/>
      <c r="W77" s="4">
        <f t="shared" si="18"/>
        <v>3</v>
      </c>
      <c r="X77" s="4"/>
      <c r="Y77" s="4" t="e">
        <f t="shared" si="19"/>
        <v>#DIV/0!</v>
      </c>
      <c r="Z77" s="4"/>
      <c r="AA77" s="10"/>
      <c r="AB77" s="10"/>
    </row>
    <row r="78" spans="2:28" x14ac:dyDescent="0.3">
      <c r="B78" s="53">
        <v>45869</v>
      </c>
      <c r="C78" s="4"/>
      <c r="D78" s="4">
        <f t="shared" ref="D78" si="20">+D77+C78</f>
        <v>114</v>
      </c>
      <c r="E78" s="14">
        <f t="shared" si="0"/>
        <v>-0.72985781990521326</v>
      </c>
      <c r="F78" s="4"/>
      <c r="G78" s="4">
        <f t="shared" ref="G78" si="21">+G77+F78</f>
        <v>15328791</v>
      </c>
      <c r="H78" s="14">
        <f t="shared" si="1"/>
        <v>-0.66946822169300857</v>
      </c>
      <c r="I78" s="4"/>
      <c r="J78" s="4">
        <f t="shared" ref="J78" si="22">+J77+I78</f>
        <v>312</v>
      </c>
      <c r="K78" s="14">
        <f t="shared" si="2"/>
        <v>-0.5055467511885896</v>
      </c>
      <c r="L78" s="4" t="e">
        <f t="shared" ref="L78" si="23">+F78/I78</f>
        <v>#DIV/0!</v>
      </c>
      <c r="M78" s="14" t="e">
        <f t="shared" si="4"/>
        <v>#DIV/0!</v>
      </c>
      <c r="N78" s="10"/>
      <c r="O78" s="10"/>
      <c r="P78" s="3"/>
      <c r="Q78" s="3">
        <f t="shared" ref="Q78" si="24">+Q77+P78</f>
        <v>2</v>
      </c>
      <c r="R78" s="3"/>
      <c r="S78" s="58"/>
      <c r="T78" s="58">
        <f t="shared" ref="T78" si="25">+T77+S78</f>
        <v>24600</v>
      </c>
      <c r="U78" s="58"/>
      <c r="V78" s="4"/>
      <c r="W78" s="4">
        <f t="shared" ref="W78" si="26">+W77+V78</f>
        <v>3</v>
      </c>
      <c r="X78" s="4"/>
      <c r="Y78" s="4" t="e">
        <f t="shared" ref="Y78" si="27">+S78/V78</f>
        <v>#DIV/0!</v>
      </c>
      <c r="Z78" s="4"/>
      <c r="AA78" s="10"/>
      <c r="AB78" s="10"/>
    </row>
    <row r="79" spans="2:28" ht="18" x14ac:dyDescent="0.35">
      <c r="B79" s="54" t="s">
        <v>22</v>
      </c>
      <c r="C79" s="44">
        <f>SUM(C48:C77)</f>
        <v>114</v>
      </c>
      <c r="D79" s="44">
        <f>SUM(D48:D77)</f>
        <v>3141</v>
      </c>
      <c r="E79" s="44"/>
      <c r="F79" s="44">
        <f>SUM(F48:F77)</f>
        <v>15328791</v>
      </c>
      <c r="G79" s="44">
        <f>SUM(G48:G77)</f>
        <v>411215984</v>
      </c>
      <c r="H79" s="44"/>
      <c r="I79" s="44">
        <f>SUM(I48:I77)</f>
        <v>312</v>
      </c>
      <c r="J79" s="44">
        <f>SUM(J48:J77)</f>
        <v>8340</v>
      </c>
      <c r="K79" s="44"/>
      <c r="L79" s="46">
        <f t="shared" si="3"/>
        <v>49130.740384615383</v>
      </c>
      <c r="M79" s="46"/>
      <c r="N79" s="44">
        <f>SUM(N48:N77)</f>
        <v>11</v>
      </c>
      <c r="O79" s="44">
        <f>SUM(O48:O77)</f>
        <v>1595000</v>
      </c>
      <c r="P79" s="97">
        <f>SUM(P48:P77)</f>
        <v>2</v>
      </c>
      <c r="Q79" s="97">
        <f>SUM(Q48:Q77)</f>
        <v>57</v>
      </c>
      <c r="R79" s="97"/>
      <c r="S79" s="97">
        <f>SUM(S48:S77)</f>
        <v>24600</v>
      </c>
      <c r="T79" s="97">
        <f>SUM(T48:T77)</f>
        <v>703800</v>
      </c>
      <c r="U79" s="97"/>
      <c r="V79" s="97">
        <f>SUM(V48:V77)</f>
        <v>3</v>
      </c>
      <c r="W79" s="97">
        <f>SUM(W48:W77)</f>
        <v>85</v>
      </c>
      <c r="X79" s="97"/>
      <c r="Y79" s="97" t="e">
        <f>SUM(Y48:Y75)</f>
        <v>#DIV/0!</v>
      </c>
      <c r="Z79" s="97"/>
      <c r="AA79" s="97">
        <f>SUM(AA48:AA77)</f>
        <v>0</v>
      </c>
      <c r="AB79" s="97">
        <f>SUM(AB48:AB77)</f>
        <v>0</v>
      </c>
    </row>
  </sheetData>
  <mergeCells count="9">
    <mergeCell ref="B46:M46"/>
    <mergeCell ref="B5:Z5"/>
    <mergeCell ref="P7:Z7"/>
    <mergeCell ref="B7:M7"/>
    <mergeCell ref="B6:Z6"/>
    <mergeCell ref="N46:O46"/>
    <mergeCell ref="P46:AB46"/>
    <mergeCell ref="B45:AB45"/>
    <mergeCell ref="B44:AB4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24C3-7DF8-4D3B-8F9D-1B97C91C2995}">
  <dimension ref="B2:AB76"/>
  <sheetViews>
    <sheetView topLeftCell="F38" zoomScale="86" zoomScaleNormal="86" workbookViewId="0">
      <selection activeCell="AC51" sqref="AC51"/>
    </sheetView>
  </sheetViews>
  <sheetFormatPr baseColWidth="10" defaultRowHeight="14.4" x14ac:dyDescent="0.3"/>
  <cols>
    <col min="2" max="2" width="14.44140625" bestFit="1" customWidth="1"/>
    <col min="4" max="4" width="12.6640625" customWidth="1"/>
    <col min="5" max="5" width="12.77734375" hidden="1" customWidth="1"/>
    <col min="6" max="6" width="14.109375" bestFit="1" customWidth="1"/>
    <col min="7" max="7" width="15.21875" customWidth="1"/>
    <col min="8" max="8" width="0" hidden="1" customWidth="1"/>
    <col min="10" max="10" width="13.33203125" customWidth="1"/>
    <col min="11" max="11" width="12.33203125" hidden="1" customWidth="1"/>
    <col min="13" max="13" width="12.88671875" hidden="1" customWidth="1"/>
    <col min="14" max="15" width="12.88671875" customWidth="1"/>
    <col min="17" max="17" width="13" customWidth="1"/>
    <col min="18" max="18" width="0" hidden="1" customWidth="1"/>
    <col min="20" max="20" width="13" customWidth="1"/>
    <col min="21" max="21" width="6" hidden="1" customWidth="1"/>
    <col min="23" max="23" width="12.88671875" customWidth="1"/>
    <col min="24" max="24" width="11.5546875" customWidth="1"/>
    <col min="26" max="26" width="11.5546875" customWidth="1"/>
  </cols>
  <sheetData>
    <row r="2" spans="2:26" ht="23.4" x14ac:dyDescent="0.45">
      <c r="B2" s="231">
        <v>45474</v>
      </c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</row>
    <row r="3" spans="2:26" ht="25.8" x14ac:dyDescent="0.5">
      <c r="B3" s="235" t="s">
        <v>79</v>
      </c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2:26" ht="21" x14ac:dyDescent="0.4">
      <c r="B4" s="228" t="s">
        <v>49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30"/>
      <c r="N4" s="142"/>
      <c r="O4" s="142"/>
      <c r="P4" s="232" t="s">
        <v>78</v>
      </c>
      <c r="Q4" s="233"/>
      <c r="R4" s="233"/>
      <c r="S4" s="233"/>
      <c r="T4" s="233"/>
      <c r="U4" s="233"/>
      <c r="V4" s="233"/>
      <c r="W4" s="233"/>
      <c r="X4" s="233"/>
      <c r="Y4" s="233"/>
      <c r="Z4" s="234"/>
    </row>
    <row r="5" spans="2:26" ht="43.2" hidden="1" x14ac:dyDescent="0.3">
      <c r="B5" s="52" t="s">
        <v>14</v>
      </c>
      <c r="C5" s="7" t="s">
        <v>0</v>
      </c>
      <c r="D5" s="7" t="s">
        <v>16</v>
      </c>
      <c r="E5" s="7" t="s">
        <v>76</v>
      </c>
      <c r="F5" s="7" t="s">
        <v>1</v>
      </c>
      <c r="G5" s="7" t="s">
        <v>2</v>
      </c>
      <c r="H5" s="7" t="s">
        <v>76</v>
      </c>
      <c r="I5" s="7" t="s">
        <v>17</v>
      </c>
      <c r="J5" s="7" t="s">
        <v>19</v>
      </c>
      <c r="K5" s="7" t="s">
        <v>76</v>
      </c>
      <c r="L5" s="7" t="s">
        <v>15</v>
      </c>
      <c r="M5" s="7" t="s">
        <v>77</v>
      </c>
      <c r="N5" s="7" t="s">
        <v>87</v>
      </c>
      <c r="O5" s="7" t="s">
        <v>106</v>
      </c>
      <c r="P5" s="7" t="s">
        <v>0</v>
      </c>
      <c r="Q5" s="7" t="s">
        <v>16</v>
      </c>
      <c r="R5" s="7" t="s">
        <v>76</v>
      </c>
      <c r="S5" s="7" t="s">
        <v>1</v>
      </c>
      <c r="T5" s="7" t="s">
        <v>2</v>
      </c>
      <c r="U5" s="7" t="s">
        <v>77</v>
      </c>
      <c r="V5" s="7" t="s">
        <v>17</v>
      </c>
      <c r="W5" s="7" t="s">
        <v>19</v>
      </c>
      <c r="X5" s="7" t="s">
        <v>76</v>
      </c>
      <c r="Y5" s="7" t="s">
        <v>15</v>
      </c>
      <c r="Z5" s="7" t="s">
        <v>76</v>
      </c>
    </row>
    <row r="6" spans="2:26" hidden="1" x14ac:dyDescent="0.3">
      <c r="B6" s="53">
        <v>45474</v>
      </c>
      <c r="C6" s="4">
        <v>0</v>
      </c>
      <c r="D6" s="4">
        <v>0</v>
      </c>
      <c r="E6" s="4"/>
      <c r="F6" s="4">
        <v>0</v>
      </c>
      <c r="G6" s="4">
        <v>0</v>
      </c>
      <c r="H6" s="4"/>
      <c r="I6" s="4">
        <v>0</v>
      </c>
      <c r="J6" s="4">
        <v>0</v>
      </c>
      <c r="K6" s="4"/>
      <c r="L6" s="4">
        <v>0</v>
      </c>
      <c r="M6" s="4"/>
      <c r="N6" s="4"/>
      <c r="O6" s="4"/>
      <c r="P6" s="3">
        <v>0</v>
      </c>
      <c r="Q6" s="3">
        <v>0</v>
      </c>
      <c r="R6" s="3"/>
      <c r="S6" s="58">
        <v>0</v>
      </c>
      <c r="T6" s="58">
        <v>0</v>
      </c>
      <c r="U6" s="58"/>
      <c r="V6" s="4">
        <v>0</v>
      </c>
      <c r="W6" s="4">
        <v>0</v>
      </c>
      <c r="X6" s="4"/>
      <c r="Y6" s="4">
        <v>0</v>
      </c>
      <c r="Z6" s="4"/>
    </row>
    <row r="7" spans="2:26" hidden="1" x14ac:dyDescent="0.3">
      <c r="B7" s="53">
        <v>45475</v>
      </c>
      <c r="C7" s="4">
        <v>0</v>
      </c>
      <c r="D7" s="4">
        <f>+D6+C7</f>
        <v>0</v>
      </c>
      <c r="E7" s="4"/>
      <c r="F7" s="4">
        <v>0</v>
      </c>
      <c r="G7" s="4">
        <f>+G6+F7</f>
        <v>0</v>
      </c>
      <c r="H7" s="4"/>
      <c r="I7" s="4">
        <v>0</v>
      </c>
      <c r="J7" s="4">
        <f>+J6+I7</f>
        <v>0</v>
      </c>
      <c r="K7" s="4"/>
      <c r="L7" s="4">
        <v>0</v>
      </c>
      <c r="M7" s="4"/>
      <c r="N7" s="4"/>
      <c r="O7" s="4"/>
      <c r="P7" s="3">
        <v>0</v>
      </c>
      <c r="Q7" s="3">
        <f>+Q6+P7</f>
        <v>0</v>
      </c>
      <c r="R7" s="3"/>
      <c r="S7" s="58">
        <v>0</v>
      </c>
      <c r="T7" s="58">
        <f>+T6+S7</f>
        <v>0</v>
      </c>
      <c r="U7" s="58"/>
      <c r="V7" s="4">
        <v>0</v>
      </c>
      <c r="W7" s="4">
        <f>+W6+V7</f>
        <v>0</v>
      </c>
      <c r="X7" s="4"/>
      <c r="Y7" s="4">
        <v>0</v>
      </c>
      <c r="Z7" s="4"/>
    </row>
    <row r="8" spans="2:26" hidden="1" x14ac:dyDescent="0.3">
      <c r="B8" s="53">
        <v>45476</v>
      </c>
      <c r="C8" s="4">
        <v>0</v>
      </c>
      <c r="D8" s="4">
        <f t="shared" ref="D8:D35" si="0">+D7+C8</f>
        <v>0</v>
      </c>
      <c r="E8" s="4"/>
      <c r="F8" s="4">
        <v>0</v>
      </c>
      <c r="G8" s="4">
        <f t="shared" ref="G8:G35" si="1">+G7+F8</f>
        <v>0</v>
      </c>
      <c r="H8" s="4"/>
      <c r="I8" s="4">
        <v>0</v>
      </c>
      <c r="J8" s="4">
        <f t="shared" ref="J8:J35" si="2">+J7+I8</f>
        <v>0</v>
      </c>
      <c r="K8" s="4"/>
      <c r="L8" s="4">
        <v>0</v>
      </c>
      <c r="M8" s="4"/>
      <c r="N8" s="4"/>
      <c r="O8" s="4"/>
      <c r="P8" s="3">
        <v>0</v>
      </c>
      <c r="Q8" s="3">
        <f t="shared" ref="Q8:Q35" si="3">+Q7+P8</f>
        <v>0</v>
      </c>
      <c r="R8" s="3"/>
      <c r="S8" s="58">
        <v>0</v>
      </c>
      <c r="T8" s="58">
        <f t="shared" ref="T8:T35" si="4">+T7+S8</f>
        <v>0</v>
      </c>
      <c r="U8" s="58"/>
      <c r="V8" s="4">
        <v>0</v>
      </c>
      <c r="W8" s="4">
        <f t="shared" ref="W8:W35" si="5">+W7+V8</f>
        <v>0</v>
      </c>
      <c r="X8" s="4"/>
      <c r="Y8" s="4">
        <v>0</v>
      </c>
      <c r="Z8" s="4"/>
    </row>
    <row r="9" spans="2:26" hidden="1" x14ac:dyDescent="0.3">
      <c r="B9" s="53">
        <v>45477</v>
      </c>
      <c r="C9" s="4">
        <v>0</v>
      </c>
      <c r="D9" s="4">
        <f t="shared" si="0"/>
        <v>0</v>
      </c>
      <c r="E9" s="4"/>
      <c r="F9" s="4">
        <v>0</v>
      </c>
      <c r="G9" s="4">
        <f t="shared" si="1"/>
        <v>0</v>
      </c>
      <c r="H9" s="4"/>
      <c r="I9" s="4">
        <v>0</v>
      </c>
      <c r="J9" s="4">
        <f t="shared" si="2"/>
        <v>0</v>
      </c>
      <c r="K9" s="4"/>
      <c r="L9" s="4">
        <v>0</v>
      </c>
      <c r="M9" s="4"/>
      <c r="N9" s="4"/>
      <c r="O9" s="4"/>
      <c r="P9" s="3">
        <v>0</v>
      </c>
      <c r="Q9" s="3">
        <f t="shared" si="3"/>
        <v>0</v>
      </c>
      <c r="R9" s="3"/>
      <c r="S9" s="58">
        <v>0</v>
      </c>
      <c r="T9" s="58">
        <f t="shared" si="4"/>
        <v>0</v>
      </c>
      <c r="U9" s="58"/>
      <c r="V9" s="4">
        <v>0</v>
      </c>
      <c r="W9" s="4">
        <f t="shared" si="5"/>
        <v>0</v>
      </c>
      <c r="X9" s="4"/>
      <c r="Y9" s="4">
        <v>0</v>
      </c>
      <c r="Z9" s="4"/>
    </row>
    <row r="10" spans="2:26" hidden="1" x14ac:dyDescent="0.3">
      <c r="B10" s="53">
        <v>45478</v>
      </c>
      <c r="C10" s="4">
        <v>0</v>
      </c>
      <c r="D10" s="4">
        <f t="shared" si="0"/>
        <v>0</v>
      </c>
      <c r="E10" s="4"/>
      <c r="F10" s="4">
        <v>0</v>
      </c>
      <c r="G10" s="4">
        <f t="shared" si="1"/>
        <v>0</v>
      </c>
      <c r="H10" s="4"/>
      <c r="I10" s="4">
        <v>0</v>
      </c>
      <c r="J10" s="4">
        <f t="shared" si="2"/>
        <v>0</v>
      </c>
      <c r="K10" s="4"/>
      <c r="L10" s="4">
        <v>0</v>
      </c>
      <c r="M10" s="4"/>
      <c r="N10" s="4"/>
      <c r="O10" s="4"/>
      <c r="P10" s="3">
        <v>0</v>
      </c>
      <c r="Q10" s="3">
        <f t="shared" si="3"/>
        <v>0</v>
      </c>
      <c r="R10" s="3"/>
      <c r="S10" s="58">
        <v>0</v>
      </c>
      <c r="T10" s="58">
        <f t="shared" si="4"/>
        <v>0</v>
      </c>
      <c r="U10" s="58"/>
      <c r="V10" s="4">
        <v>0</v>
      </c>
      <c r="W10" s="4">
        <f t="shared" si="5"/>
        <v>0</v>
      </c>
      <c r="X10" s="4"/>
      <c r="Y10" s="4">
        <v>0</v>
      </c>
      <c r="Z10" s="4"/>
    </row>
    <row r="11" spans="2:26" hidden="1" x14ac:dyDescent="0.3">
      <c r="B11" s="53">
        <v>45479</v>
      </c>
      <c r="C11" s="4">
        <v>0</v>
      </c>
      <c r="D11" s="4">
        <f t="shared" si="0"/>
        <v>0</v>
      </c>
      <c r="E11" s="4"/>
      <c r="F11" s="4">
        <v>0</v>
      </c>
      <c r="G11" s="4">
        <f t="shared" si="1"/>
        <v>0</v>
      </c>
      <c r="H11" s="4"/>
      <c r="I11" s="4">
        <v>0</v>
      </c>
      <c r="J11" s="4">
        <f t="shared" si="2"/>
        <v>0</v>
      </c>
      <c r="K11" s="4"/>
      <c r="L11" s="4">
        <v>0</v>
      </c>
      <c r="M11" s="4"/>
      <c r="N11" s="4"/>
      <c r="O11" s="4"/>
      <c r="P11" s="3">
        <v>0</v>
      </c>
      <c r="Q11" s="3">
        <f t="shared" si="3"/>
        <v>0</v>
      </c>
      <c r="R11" s="3"/>
      <c r="S11" s="58">
        <v>0</v>
      </c>
      <c r="T11" s="58">
        <f t="shared" si="4"/>
        <v>0</v>
      </c>
      <c r="U11" s="58"/>
      <c r="V11" s="4">
        <v>0</v>
      </c>
      <c r="W11" s="4">
        <f t="shared" si="5"/>
        <v>0</v>
      </c>
      <c r="X11" s="4"/>
      <c r="Y11" s="4">
        <v>0</v>
      </c>
      <c r="Z11" s="4"/>
    </row>
    <row r="12" spans="2:26" hidden="1" x14ac:dyDescent="0.3">
      <c r="B12" s="53">
        <v>45480</v>
      </c>
      <c r="C12" s="4">
        <v>0</v>
      </c>
      <c r="D12" s="4">
        <f t="shared" si="0"/>
        <v>0</v>
      </c>
      <c r="E12" s="4"/>
      <c r="F12" s="4">
        <v>0</v>
      </c>
      <c r="G12" s="4">
        <f t="shared" si="1"/>
        <v>0</v>
      </c>
      <c r="H12" s="4"/>
      <c r="I12" s="4">
        <v>0</v>
      </c>
      <c r="J12" s="4">
        <f t="shared" si="2"/>
        <v>0</v>
      </c>
      <c r="K12" s="4"/>
      <c r="L12" s="4">
        <v>0</v>
      </c>
      <c r="M12" s="4"/>
      <c r="N12" s="4"/>
      <c r="O12" s="4"/>
      <c r="P12" s="3">
        <v>0</v>
      </c>
      <c r="Q12" s="3">
        <f t="shared" si="3"/>
        <v>0</v>
      </c>
      <c r="R12" s="3"/>
      <c r="S12" s="58">
        <v>0</v>
      </c>
      <c r="T12" s="58">
        <f t="shared" si="4"/>
        <v>0</v>
      </c>
      <c r="U12" s="58"/>
      <c r="V12" s="4">
        <v>0</v>
      </c>
      <c r="W12" s="4">
        <f t="shared" si="5"/>
        <v>0</v>
      </c>
      <c r="X12" s="4"/>
      <c r="Y12" s="4">
        <v>0</v>
      </c>
      <c r="Z12" s="4"/>
    </row>
    <row r="13" spans="2:26" hidden="1" x14ac:dyDescent="0.3">
      <c r="B13" s="53">
        <v>45481</v>
      </c>
      <c r="C13" s="4">
        <v>0</v>
      </c>
      <c r="D13" s="4">
        <f t="shared" si="0"/>
        <v>0</v>
      </c>
      <c r="E13" s="4"/>
      <c r="F13" s="4">
        <v>0</v>
      </c>
      <c r="G13" s="4">
        <f t="shared" si="1"/>
        <v>0</v>
      </c>
      <c r="H13" s="4"/>
      <c r="I13" s="4">
        <v>0</v>
      </c>
      <c r="J13" s="4">
        <f t="shared" si="2"/>
        <v>0</v>
      </c>
      <c r="K13" s="4"/>
      <c r="L13" s="4">
        <v>0</v>
      </c>
      <c r="M13" s="4"/>
      <c r="N13" s="4"/>
      <c r="O13" s="4"/>
      <c r="P13" s="3">
        <v>0</v>
      </c>
      <c r="Q13" s="3">
        <f t="shared" si="3"/>
        <v>0</v>
      </c>
      <c r="R13" s="3"/>
      <c r="S13" s="58">
        <v>0</v>
      </c>
      <c r="T13" s="58">
        <f t="shared" si="4"/>
        <v>0</v>
      </c>
      <c r="U13" s="58"/>
      <c r="V13" s="4">
        <v>0</v>
      </c>
      <c r="W13" s="4">
        <f t="shared" si="5"/>
        <v>0</v>
      </c>
      <c r="X13" s="4"/>
      <c r="Y13" s="4">
        <v>0</v>
      </c>
      <c r="Z13" s="4"/>
    </row>
    <row r="14" spans="2:26" hidden="1" x14ac:dyDescent="0.3">
      <c r="B14" s="53">
        <v>45482</v>
      </c>
      <c r="C14" s="4">
        <v>0</v>
      </c>
      <c r="D14" s="4">
        <f t="shared" si="0"/>
        <v>0</v>
      </c>
      <c r="E14" s="4"/>
      <c r="F14" s="4">
        <v>0</v>
      </c>
      <c r="G14" s="4">
        <f t="shared" si="1"/>
        <v>0</v>
      </c>
      <c r="H14" s="4"/>
      <c r="I14" s="4">
        <v>0</v>
      </c>
      <c r="J14" s="4">
        <f t="shared" si="2"/>
        <v>0</v>
      </c>
      <c r="K14" s="4"/>
      <c r="L14" s="4">
        <v>0</v>
      </c>
      <c r="M14" s="4"/>
      <c r="N14" s="4"/>
      <c r="O14" s="4"/>
      <c r="P14" s="3">
        <v>0</v>
      </c>
      <c r="Q14" s="3">
        <f t="shared" si="3"/>
        <v>0</v>
      </c>
      <c r="R14" s="3"/>
      <c r="S14" s="58">
        <v>0</v>
      </c>
      <c r="T14" s="58">
        <f t="shared" si="4"/>
        <v>0</v>
      </c>
      <c r="U14" s="58"/>
      <c r="V14" s="4">
        <v>0</v>
      </c>
      <c r="W14" s="4">
        <f t="shared" si="5"/>
        <v>0</v>
      </c>
      <c r="X14" s="4"/>
      <c r="Y14" s="4">
        <v>0</v>
      </c>
      <c r="Z14" s="4"/>
    </row>
    <row r="15" spans="2:26" hidden="1" x14ac:dyDescent="0.3">
      <c r="B15" s="53">
        <v>45483</v>
      </c>
      <c r="C15" s="4">
        <v>0</v>
      </c>
      <c r="D15" s="4">
        <f t="shared" si="0"/>
        <v>0</v>
      </c>
      <c r="E15" s="4"/>
      <c r="F15" s="4">
        <v>0</v>
      </c>
      <c r="G15" s="4">
        <f t="shared" si="1"/>
        <v>0</v>
      </c>
      <c r="H15" s="4"/>
      <c r="I15" s="4">
        <v>0</v>
      </c>
      <c r="J15" s="4">
        <f t="shared" si="2"/>
        <v>0</v>
      </c>
      <c r="K15" s="4"/>
      <c r="L15" s="4">
        <v>0</v>
      </c>
      <c r="M15" s="4"/>
      <c r="N15" s="4"/>
      <c r="O15" s="4"/>
      <c r="P15" s="3">
        <v>0</v>
      </c>
      <c r="Q15" s="3">
        <f t="shared" si="3"/>
        <v>0</v>
      </c>
      <c r="R15" s="3"/>
      <c r="S15" s="58">
        <v>0</v>
      </c>
      <c r="T15" s="58">
        <f t="shared" si="4"/>
        <v>0</v>
      </c>
      <c r="U15" s="58"/>
      <c r="V15" s="4">
        <v>0</v>
      </c>
      <c r="W15" s="4">
        <f t="shared" si="5"/>
        <v>0</v>
      </c>
      <c r="X15" s="4"/>
      <c r="Y15" s="4">
        <v>0</v>
      </c>
      <c r="Z15" s="4"/>
    </row>
    <row r="16" spans="2:26" hidden="1" x14ac:dyDescent="0.3">
      <c r="B16" s="53">
        <v>45484</v>
      </c>
      <c r="C16" s="4">
        <v>0</v>
      </c>
      <c r="D16" s="4">
        <f t="shared" si="0"/>
        <v>0</v>
      </c>
      <c r="E16" s="4"/>
      <c r="F16" s="4">
        <v>0</v>
      </c>
      <c r="G16" s="4">
        <f t="shared" si="1"/>
        <v>0</v>
      </c>
      <c r="H16" s="4"/>
      <c r="I16" s="4">
        <v>0</v>
      </c>
      <c r="J16" s="4">
        <f t="shared" si="2"/>
        <v>0</v>
      </c>
      <c r="K16" s="4"/>
      <c r="L16" s="4">
        <v>0</v>
      </c>
      <c r="M16" s="4"/>
      <c r="N16" s="4"/>
      <c r="O16" s="4"/>
      <c r="P16" s="3">
        <v>0</v>
      </c>
      <c r="Q16" s="3">
        <f t="shared" si="3"/>
        <v>0</v>
      </c>
      <c r="R16" s="3"/>
      <c r="S16" s="58">
        <v>0</v>
      </c>
      <c r="T16" s="58">
        <f t="shared" si="4"/>
        <v>0</v>
      </c>
      <c r="U16" s="58"/>
      <c r="V16" s="4">
        <v>0</v>
      </c>
      <c r="W16" s="4">
        <f t="shared" si="5"/>
        <v>0</v>
      </c>
      <c r="X16" s="4"/>
      <c r="Y16" s="4">
        <v>0</v>
      </c>
      <c r="Z16" s="4"/>
    </row>
    <row r="17" spans="2:26" hidden="1" x14ac:dyDescent="0.3">
      <c r="B17" s="53">
        <v>45485</v>
      </c>
      <c r="C17" s="4">
        <v>0</v>
      </c>
      <c r="D17" s="4">
        <f t="shared" si="0"/>
        <v>0</v>
      </c>
      <c r="E17" s="4"/>
      <c r="F17" s="4">
        <v>0</v>
      </c>
      <c r="G17" s="4">
        <f t="shared" si="1"/>
        <v>0</v>
      </c>
      <c r="H17" s="4"/>
      <c r="I17" s="4">
        <v>0</v>
      </c>
      <c r="J17" s="4">
        <f t="shared" si="2"/>
        <v>0</v>
      </c>
      <c r="K17" s="4"/>
      <c r="L17" s="4">
        <v>0</v>
      </c>
      <c r="M17" s="4"/>
      <c r="N17" s="4"/>
      <c r="O17" s="4"/>
      <c r="P17" s="3">
        <v>0</v>
      </c>
      <c r="Q17" s="3">
        <f t="shared" si="3"/>
        <v>0</v>
      </c>
      <c r="R17" s="3"/>
      <c r="S17" s="58">
        <v>0</v>
      </c>
      <c r="T17" s="58">
        <f t="shared" si="4"/>
        <v>0</v>
      </c>
      <c r="U17" s="58"/>
      <c r="V17" s="4">
        <v>0</v>
      </c>
      <c r="W17" s="4">
        <f t="shared" si="5"/>
        <v>0</v>
      </c>
      <c r="X17" s="4"/>
      <c r="Y17" s="4">
        <v>0</v>
      </c>
      <c r="Z17" s="4"/>
    </row>
    <row r="18" spans="2:26" hidden="1" x14ac:dyDescent="0.3">
      <c r="B18" s="53">
        <v>45486</v>
      </c>
      <c r="C18" s="4">
        <v>0</v>
      </c>
      <c r="D18" s="4">
        <f t="shared" si="0"/>
        <v>0</v>
      </c>
      <c r="E18" s="4"/>
      <c r="F18" s="4">
        <v>0</v>
      </c>
      <c r="G18" s="4">
        <f t="shared" si="1"/>
        <v>0</v>
      </c>
      <c r="H18" s="4"/>
      <c r="I18" s="4">
        <v>0</v>
      </c>
      <c r="J18" s="4">
        <f t="shared" si="2"/>
        <v>0</v>
      </c>
      <c r="K18" s="4"/>
      <c r="L18" s="4">
        <v>0</v>
      </c>
      <c r="M18" s="4"/>
      <c r="N18" s="4"/>
      <c r="O18" s="4"/>
      <c r="P18" s="3">
        <v>0</v>
      </c>
      <c r="Q18" s="3">
        <f t="shared" si="3"/>
        <v>0</v>
      </c>
      <c r="R18" s="3"/>
      <c r="S18" s="58">
        <v>0</v>
      </c>
      <c r="T18" s="58">
        <f t="shared" si="4"/>
        <v>0</v>
      </c>
      <c r="U18" s="58"/>
      <c r="V18" s="4">
        <v>0</v>
      </c>
      <c r="W18" s="4">
        <f t="shared" si="5"/>
        <v>0</v>
      </c>
      <c r="X18" s="4"/>
      <c r="Y18" s="4">
        <v>0</v>
      </c>
      <c r="Z18" s="4"/>
    </row>
    <row r="19" spans="2:26" hidden="1" x14ac:dyDescent="0.3">
      <c r="B19" s="53">
        <v>45487</v>
      </c>
      <c r="C19" s="4">
        <v>0</v>
      </c>
      <c r="D19" s="4">
        <f t="shared" si="0"/>
        <v>0</v>
      </c>
      <c r="E19" s="4"/>
      <c r="F19" s="4">
        <v>0</v>
      </c>
      <c r="G19" s="4">
        <f t="shared" si="1"/>
        <v>0</v>
      </c>
      <c r="H19" s="4"/>
      <c r="I19" s="4">
        <v>0</v>
      </c>
      <c r="J19" s="4">
        <f t="shared" si="2"/>
        <v>0</v>
      </c>
      <c r="K19" s="4"/>
      <c r="L19" s="4">
        <v>0</v>
      </c>
      <c r="M19" s="4"/>
      <c r="N19" s="4"/>
      <c r="O19" s="4"/>
      <c r="P19" s="3">
        <v>0</v>
      </c>
      <c r="Q19" s="3">
        <f t="shared" si="3"/>
        <v>0</v>
      </c>
      <c r="R19" s="3"/>
      <c r="S19" s="58">
        <v>0</v>
      </c>
      <c r="T19" s="58">
        <f t="shared" si="4"/>
        <v>0</v>
      </c>
      <c r="U19" s="58"/>
      <c r="V19" s="4">
        <v>0</v>
      </c>
      <c r="W19" s="4">
        <f t="shared" si="5"/>
        <v>0</v>
      </c>
      <c r="X19" s="4"/>
      <c r="Y19" s="4">
        <v>0</v>
      </c>
      <c r="Z19" s="4"/>
    </row>
    <row r="20" spans="2:26" hidden="1" x14ac:dyDescent="0.3">
      <c r="B20" s="53">
        <v>45488</v>
      </c>
      <c r="C20" s="4">
        <v>0</v>
      </c>
      <c r="D20" s="4">
        <f t="shared" si="0"/>
        <v>0</v>
      </c>
      <c r="E20" s="4"/>
      <c r="F20" s="4">
        <v>0</v>
      </c>
      <c r="G20" s="4">
        <f t="shared" si="1"/>
        <v>0</v>
      </c>
      <c r="H20" s="4"/>
      <c r="I20" s="4">
        <v>0</v>
      </c>
      <c r="J20" s="4">
        <f t="shared" si="2"/>
        <v>0</v>
      </c>
      <c r="K20" s="4"/>
      <c r="L20" s="4">
        <v>0</v>
      </c>
      <c r="M20" s="4"/>
      <c r="N20" s="4"/>
      <c r="O20" s="4"/>
      <c r="P20" s="3">
        <v>0</v>
      </c>
      <c r="Q20" s="3">
        <f t="shared" si="3"/>
        <v>0</v>
      </c>
      <c r="R20" s="3"/>
      <c r="S20" s="58">
        <v>0</v>
      </c>
      <c r="T20" s="58">
        <f t="shared" si="4"/>
        <v>0</v>
      </c>
      <c r="U20" s="58"/>
      <c r="V20" s="4">
        <v>0</v>
      </c>
      <c r="W20" s="4">
        <f t="shared" si="5"/>
        <v>0</v>
      </c>
      <c r="X20" s="4"/>
      <c r="Y20" s="4">
        <v>0</v>
      </c>
      <c r="Z20" s="4"/>
    </row>
    <row r="21" spans="2:26" hidden="1" x14ac:dyDescent="0.3">
      <c r="B21" s="53">
        <v>45489</v>
      </c>
      <c r="C21" s="4">
        <v>0</v>
      </c>
      <c r="D21" s="4">
        <f t="shared" si="0"/>
        <v>0</v>
      </c>
      <c r="E21" s="4"/>
      <c r="F21" s="4">
        <v>0</v>
      </c>
      <c r="G21" s="4">
        <f t="shared" si="1"/>
        <v>0</v>
      </c>
      <c r="H21" s="4"/>
      <c r="I21" s="4">
        <v>0</v>
      </c>
      <c r="J21" s="4">
        <f t="shared" si="2"/>
        <v>0</v>
      </c>
      <c r="K21" s="4"/>
      <c r="L21" s="4">
        <v>0</v>
      </c>
      <c r="M21" s="4"/>
      <c r="N21" s="4"/>
      <c r="O21" s="4"/>
      <c r="P21" s="3">
        <v>0</v>
      </c>
      <c r="Q21" s="3">
        <f t="shared" si="3"/>
        <v>0</v>
      </c>
      <c r="R21" s="3"/>
      <c r="S21" s="58">
        <v>0</v>
      </c>
      <c r="T21" s="58">
        <f t="shared" si="4"/>
        <v>0</v>
      </c>
      <c r="U21" s="58"/>
      <c r="V21" s="4">
        <v>0</v>
      </c>
      <c r="W21" s="4">
        <f t="shared" si="5"/>
        <v>0</v>
      </c>
      <c r="X21" s="4"/>
      <c r="Y21" s="4">
        <v>0</v>
      </c>
      <c r="Z21" s="4"/>
    </row>
    <row r="22" spans="2:26" hidden="1" x14ac:dyDescent="0.3">
      <c r="B22" s="53">
        <v>45490</v>
      </c>
      <c r="C22" s="4">
        <v>0</v>
      </c>
      <c r="D22" s="4">
        <f t="shared" si="0"/>
        <v>0</v>
      </c>
      <c r="E22" s="4"/>
      <c r="F22" s="4">
        <v>0</v>
      </c>
      <c r="G22" s="4">
        <f t="shared" si="1"/>
        <v>0</v>
      </c>
      <c r="H22" s="4"/>
      <c r="I22" s="4">
        <v>0</v>
      </c>
      <c r="J22" s="4">
        <f t="shared" si="2"/>
        <v>0</v>
      </c>
      <c r="K22" s="4"/>
      <c r="L22" s="4">
        <v>0</v>
      </c>
      <c r="M22" s="4"/>
      <c r="N22" s="4"/>
      <c r="O22" s="4"/>
      <c r="P22" s="3">
        <v>0</v>
      </c>
      <c r="Q22" s="3">
        <f t="shared" si="3"/>
        <v>0</v>
      </c>
      <c r="R22" s="3"/>
      <c r="S22" s="58">
        <v>0</v>
      </c>
      <c r="T22" s="58">
        <f t="shared" si="4"/>
        <v>0</v>
      </c>
      <c r="U22" s="58"/>
      <c r="V22" s="4">
        <v>0</v>
      </c>
      <c r="W22" s="4">
        <f t="shared" si="5"/>
        <v>0</v>
      </c>
      <c r="X22" s="4"/>
      <c r="Y22" s="4">
        <v>0</v>
      </c>
      <c r="Z22" s="4"/>
    </row>
    <row r="23" spans="2:26" hidden="1" x14ac:dyDescent="0.3">
      <c r="B23" s="53">
        <v>45491</v>
      </c>
      <c r="C23" s="4">
        <v>0</v>
      </c>
      <c r="D23" s="4">
        <f t="shared" si="0"/>
        <v>0</v>
      </c>
      <c r="E23" s="4"/>
      <c r="F23" s="4">
        <v>0</v>
      </c>
      <c r="G23" s="4">
        <f t="shared" si="1"/>
        <v>0</v>
      </c>
      <c r="H23" s="4"/>
      <c r="I23" s="4">
        <v>0</v>
      </c>
      <c r="J23" s="4">
        <f t="shared" si="2"/>
        <v>0</v>
      </c>
      <c r="K23" s="4"/>
      <c r="L23" s="4">
        <v>0</v>
      </c>
      <c r="M23" s="4"/>
      <c r="N23" s="4"/>
      <c r="O23" s="4"/>
      <c r="P23" s="3">
        <v>0</v>
      </c>
      <c r="Q23" s="3">
        <f t="shared" si="3"/>
        <v>0</v>
      </c>
      <c r="R23" s="3"/>
      <c r="S23" s="58">
        <v>0</v>
      </c>
      <c r="T23" s="58">
        <f t="shared" si="4"/>
        <v>0</v>
      </c>
      <c r="U23" s="58"/>
      <c r="V23" s="4">
        <v>0</v>
      </c>
      <c r="W23" s="4">
        <f t="shared" si="5"/>
        <v>0</v>
      </c>
      <c r="X23" s="4"/>
      <c r="Y23" s="4">
        <v>0</v>
      </c>
      <c r="Z23" s="4"/>
    </row>
    <row r="24" spans="2:26" hidden="1" x14ac:dyDescent="0.3">
      <c r="B24" s="53">
        <v>45492</v>
      </c>
      <c r="C24" s="4">
        <v>0</v>
      </c>
      <c r="D24" s="4">
        <f t="shared" si="0"/>
        <v>0</v>
      </c>
      <c r="E24" s="4"/>
      <c r="F24" s="4">
        <v>0</v>
      </c>
      <c r="G24" s="4">
        <f t="shared" si="1"/>
        <v>0</v>
      </c>
      <c r="H24" s="4"/>
      <c r="I24" s="4">
        <v>0</v>
      </c>
      <c r="J24" s="4">
        <f t="shared" si="2"/>
        <v>0</v>
      </c>
      <c r="K24" s="4"/>
      <c r="L24" s="4">
        <v>0</v>
      </c>
      <c r="M24" s="4"/>
      <c r="N24" s="4"/>
      <c r="O24" s="4"/>
      <c r="P24" s="3">
        <v>0</v>
      </c>
      <c r="Q24" s="3">
        <f t="shared" si="3"/>
        <v>0</v>
      </c>
      <c r="R24" s="3"/>
      <c r="S24" s="58">
        <v>0</v>
      </c>
      <c r="T24" s="58">
        <f t="shared" si="4"/>
        <v>0</v>
      </c>
      <c r="U24" s="58"/>
      <c r="V24" s="4">
        <v>0</v>
      </c>
      <c r="W24" s="4">
        <f t="shared" si="5"/>
        <v>0</v>
      </c>
      <c r="X24" s="4"/>
      <c r="Y24" s="4">
        <v>0</v>
      </c>
      <c r="Z24" s="4"/>
    </row>
    <row r="25" spans="2:26" hidden="1" x14ac:dyDescent="0.3">
      <c r="B25" s="53">
        <v>45493</v>
      </c>
      <c r="C25" s="4">
        <v>0</v>
      </c>
      <c r="D25" s="4">
        <f t="shared" si="0"/>
        <v>0</v>
      </c>
      <c r="E25" s="4"/>
      <c r="F25" s="4">
        <v>0</v>
      </c>
      <c r="G25" s="4">
        <f t="shared" si="1"/>
        <v>0</v>
      </c>
      <c r="H25" s="4"/>
      <c r="I25" s="4">
        <v>0</v>
      </c>
      <c r="J25" s="4">
        <f t="shared" si="2"/>
        <v>0</v>
      </c>
      <c r="K25" s="4"/>
      <c r="L25" s="4">
        <v>0</v>
      </c>
      <c r="M25" s="4"/>
      <c r="N25" s="4"/>
      <c r="O25" s="4"/>
      <c r="P25" s="3">
        <v>0</v>
      </c>
      <c r="Q25" s="3">
        <f t="shared" si="3"/>
        <v>0</v>
      </c>
      <c r="R25" s="3"/>
      <c r="S25" s="58">
        <v>0</v>
      </c>
      <c r="T25" s="58">
        <f t="shared" si="4"/>
        <v>0</v>
      </c>
      <c r="U25" s="58"/>
      <c r="V25" s="4">
        <v>0</v>
      </c>
      <c r="W25" s="4">
        <f t="shared" si="5"/>
        <v>0</v>
      </c>
      <c r="X25" s="4"/>
      <c r="Y25" s="4">
        <v>0</v>
      </c>
      <c r="Z25" s="4"/>
    </row>
    <row r="26" spans="2:26" hidden="1" x14ac:dyDescent="0.3">
      <c r="B26" s="53">
        <v>45494</v>
      </c>
      <c r="C26" s="4">
        <v>0</v>
      </c>
      <c r="D26" s="4">
        <f t="shared" si="0"/>
        <v>0</v>
      </c>
      <c r="E26" s="4"/>
      <c r="F26" s="4">
        <v>0</v>
      </c>
      <c r="G26" s="4">
        <f t="shared" si="1"/>
        <v>0</v>
      </c>
      <c r="H26" s="4"/>
      <c r="I26" s="4">
        <v>0</v>
      </c>
      <c r="J26" s="4">
        <f t="shared" si="2"/>
        <v>0</v>
      </c>
      <c r="K26" s="4"/>
      <c r="L26" s="4">
        <v>0</v>
      </c>
      <c r="M26" s="4"/>
      <c r="N26" s="4"/>
      <c r="O26" s="4"/>
      <c r="P26" s="3">
        <v>0</v>
      </c>
      <c r="Q26" s="3">
        <f t="shared" si="3"/>
        <v>0</v>
      </c>
      <c r="R26" s="3"/>
      <c r="S26" s="58">
        <v>0</v>
      </c>
      <c r="T26" s="58">
        <f t="shared" si="4"/>
        <v>0</v>
      </c>
      <c r="U26" s="58"/>
      <c r="V26" s="4">
        <v>0</v>
      </c>
      <c r="W26" s="4">
        <f t="shared" si="5"/>
        <v>0</v>
      </c>
      <c r="X26" s="4"/>
      <c r="Y26" s="4">
        <v>0</v>
      </c>
      <c r="Z26" s="4"/>
    </row>
    <row r="27" spans="2:26" hidden="1" x14ac:dyDescent="0.3">
      <c r="B27" s="53">
        <v>45495</v>
      </c>
      <c r="C27" s="4">
        <v>0</v>
      </c>
      <c r="D27" s="4">
        <f t="shared" si="0"/>
        <v>0</v>
      </c>
      <c r="E27" s="4"/>
      <c r="F27" s="4">
        <v>0</v>
      </c>
      <c r="G27" s="4">
        <f t="shared" si="1"/>
        <v>0</v>
      </c>
      <c r="H27" s="4"/>
      <c r="I27" s="4">
        <v>0</v>
      </c>
      <c r="J27" s="4">
        <f t="shared" si="2"/>
        <v>0</v>
      </c>
      <c r="K27" s="4"/>
      <c r="L27" s="4">
        <v>0</v>
      </c>
      <c r="M27" s="4"/>
      <c r="N27" s="4"/>
      <c r="O27" s="4"/>
      <c r="P27" s="3">
        <v>0</v>
      </c>
      <c r="Q27" s="3">
        <f t="shared" si="3"/>
        <v>0</v>
      </c>
      <c r="R27" s="3"/>
      <c r="S27" s="58">
        <v>0</v>
      </c>
      <c r="T27" s="58">
        <f t="shared" si="4"/>
        <v>0</v>
      </c>
      <c r="U27" s="58"/>
      <c r="V27" s="4">
        <v>0</v>
      </c>
      <c r="W27" s="4">
        <f t="shared" si="5"/>
        <v>0</v>
      </c>
      <c r="X27" s="4"/>
      <c r="Y27" s="4">
        <v>0</v>
      </c>
      <c r="Z27" s="4"/>
    </row>
    <row r="28" spans="2:26" hidden="1" x14ac:dyDescent="0.3">
      <c r="B28" s="53">
        <v>45496</v>
      </c>
      <c r="C28" s="4">
        <v>0</v>
      </c>
      <c r="D28" s="4">
        <f t="shared" si="0"/>
        <v>0</v>
      </c>
      <c r="E28" s="4"/>
      <c r="F28" s="4">
        <v>0</v>
      </c>
      <c r="G28" s="4">
        <f t="shared" si="1"/>
        <v>0</v>
      </c>
      <c r="H28" s="4"/>
      <c r="I28" s="4">
        <v>0</v>
      </c>
      <c r="J28" s="4">
        <f t="shared" si="2"/>
        <v>0</v>
      </c>
      <c r="K28" s="4"/>
      <c r="L28" s="4">
        <v>0</v>
      </c>
      <c r="M28" s="4"/>
      <c r="N28" s="4"/>
      <c r="O28" s="4"/>
      <c r="P28" s="3">
        <v>0</v>
      </c>
      <c r="Q28" s="3">
        <f t="shared" si="3"/>
        <v>0</v>
      </c>
      <c r="R28" s="3"/>
      <c r="S28" s="58">
        <v>0</v>
      </c>
      <c r="T28" s="58">
        <f t="shared" si="4"/>
        <v>0</v>
      </c>
      <c r="U28" s="58"/>
      <c r="V28" s="4">
        <v>0</v>
      </c>
      <c r="W28" s="4">
        <f t="shared" si="5"/>
        <v>0</v>
      </c>
      <c r="X28" s="4"/>
      <c r="Y28" s="4">
        <v>0</v>
      </c>
      <c r="Z28" s="4"/>
    </row>
    <row r="29" spans="2:26" hidden="1" x14ac:dyDescent="0.3">
      <c r="B29" s="53">
        <v>45497</v>
      </c>
      <c r="C29" s="4">
        <v>0</v>
      </c>
      <c r="D29" s="4">
        <f t="shared" si="0"/>
        <v>0</v>
      </c>
      <c r="E29" s="4"/>
      <c r="F29" s="4">
        <v>0</v>
      </c>
      <c r="G29" s="4">
        <f t="shared" si="1"/>
        <v>0</v>
      </c>
      <c r="H29" s="4"/>
      <c r="I29" s="4">
        <v>0</v>
      </c>
      <c r="J29" s="4">
        <f t="shared" si="2"/>
        <v>0</v>
      </c>
      <c r="K29" s="4"/>
      <c r="L29" s="4">
        <v>0</v>
      </c>
      <c r="M29" s="4"/>
      <c r="N29" s="4"/>
      <c r="O29" s="4"/>
      <c r="P29" s="3">
        <v>0</v>
      </c>
      <c r="Q29" s="3">
        <f t="shared" si="3"/>
        <v>0</v>
      </c>
      <c r="R29" s="3"/>
      <c r="S29" s="58">
        <v>0</v>
      </c>
      <c r="T29" s="58">
        <f t="shared" si="4"/>
        <v>0</v>
      </c>
      <c r="U29" s="58"/>
      <c r="V29" s="4">
        <v>0</v>
      </c>
      <c r="W29" s="4">
        <f t="shared" si="5"/>
        <v>0</v>
      </c>
      <c r="X29" s="4"/>
      <c r="Y29" s="4">
        <v>0</v>
      </c>
      <c r="Z29" s="4"/>
    </row>
    <row r="30" spans="2:26" hidden="1" x14ac:dyDescent="0.3">
      <c r="B30" s="53">
        <v>45498</v>
      </c>
      <c r="C30" s="4">
        <v>0</v>
      </c>
      <c r="D30" s="4">
        <f t="shared" si="0"/>
        <v>0</v>
      </c>
      <c r="E30" s="4"/>
      <c r="F30" s="4">
        <v>0</v>
      </c>
      <c r="G30" s="4">
        <f t="shared" si="1"/>
        <v>0</v>
      </c>
      <c r="H30" s="4"/>
      <c r="I30" s="4">
        <v>0</v>
      </c>
      <c r="J30" s="4">
        <f t="shared" si="2"/>
        <v>0</v>
      </c>
      <c r="K30" s="4"/>
      <c r="L30" s="4">
        <v>0</v>
      </c>
      <c r="M30" s="4"/>
      <c r="N30" s="4"/>
      <c r="O30" s="4"/>
      <c r="P30" s="3">
        <v>0</v>
      </c>
      <c r="Q30" s="3">
        <f t="shared" si="3"/>
        <v>0</v>
      </c>
      <c r="R30" s="3"/>
      <c r="S30" s="58">
        <v>0</v>
      </c>
      <c r="T30" s="58">
        <f t="shared" si="4"/>
        <v>0</v>
      </c>
      <c r="U30" s="58"/>
      <c r="V30" s="4">
        <v>0</v>
      </c>
      <c r="W30" s="4">
        <f t="shared" si="5"/>
        <v>0</v>
      </c>
      <c r="X30" s="4"/>
      <c r="Y30" s="4">
        <v>0</v>
      </c>
      <c r="Z30" s="4"/>
    </row>
    <row r="31" spans="2:26" hidden="1" x14ac:dyDescent="0.3">
      <c r="B31" s="53">
        <v>45499</v>
      </c>
      <c r="C31" s="4">
        <v>0</v>
      </c>
      <c r="D31" s="4">
        <f t="shared" si="0"/>
        <v>0</v>
      </c>
      <c r="E31" s="4"/>
      <c r="F31" s="4">
        <v>0</v>
      </c>
      <c r="G31" s="4">
        <f t="shared" si="1"/>
        <v>0</v>
      </c>
      <c r="H31" s="4"/>
      <c r="I31" s="4">
        <v>0</v>
      </c>
      <c r="J31" s="4">
        <f t="shared" si="2"/>
        <v>0</v>
      </c>
      <c r="K31" s="4"/>
      <c r="L31" s="4">
        <v>0</v>
      </c>
      <c r="M31" s="4"/>
      <c r="N31" s="4"/>
      <c r="O31" s="4"/>
      <c r="P31" s="3">
        <v>0</v>
      </c>
      <c r="Q31" s="3">
        <f t="shared" si="3"/>
        <v>0</v>
      </c>
      <c r="R31" s="3"/>
      <c r="S31" s="58">
        <v>0</v>
      </c>
      <c r="T31" s="58">
        <f t="shared" si="4"/>
        <v>0</v>
      </c>
      <c r="U31" s="58"/>
      <c r="V31" s="4">
        <v>0</v>
      </c>
      <c r="W31" s="4">
        <f t="shared" si="5"/>
        <v>0</v>
      </c>
      <c r="X31" s="4"/>
      <c r="Y31" s="4">
        <v>0</v>
      </c>
      <c r="Z31" s="4"/>
    </row>
    <row r="32" spans="2:26" hidden="1" x14ac:dyDescent="0.3">
      <c r="B32" s="53">
        <v>45500</v>
      </c>
      <c r="C32" s="4">
        <v>0</v>
      </c>
      <c r="D32" s="4">
        <f t="shared" si="0"/>
        <v>0</v>
      </c>
      <c r="E32" s="4"/>
      <c r="F32" s="4">
        <v>0</v>
      </c>
      <c r="G32" s="4">
        <f t="shared" si="1"/>
        <v>0</v>
      </c>
      <c r="H32" s="4"/>
      <c r="I32" s="4">
        <v>0</v>
      </c>
      <c r="J32" s="4">
        <f t="shared" si="2"/>
        <v>0</v>
      </c>
      <c r="K32" s="4"/>
      <c r="L32" s="4">
        <v>0</v>
      </c>
      <c r="M32" s="4"/>
      <c r="N32" s="4"/>
      <c r="O32" s="4"/>
      <c r="P32" s="3">
        <v>0</v>
      </c>
      <c r="Q32" s="3">
        <f t="shared" si="3"/>
        <v>0</v>
      </c>
      <c r="R32" s="3"/>
      <c r="S32" s="58">
        <v>0</v>
      </c>
      <c r="T32" s="58">
        <f t="shared" si="4"/>
        <v>0</v>
      </c>
      <c r="U32" s="58"/>
      <c r="V32" s="4">
        <v>0</v>
      </c>
      <c r="W32" s="4">
        <f t="shared" si="5"/>
        <v>0</v>
      </c>
      <c r="X32" s="4"/>
      <c r="Y32" s="4">
        <v>0</v>
      </c>
      <c r="Z32" s="4"/>
    </row>
    <row r="33" spans="2:28" hidden="1" x14ac:dyDescent="0.3">
      <c r="B33" s="53">
        <v>45501</v>
      </c>
      <c r="C33" s="4">
        <v>0</v>
      </c>
      <c r="D33" s="4">
        <f t="shared" si="0"/>
        <v>0</v>
      </c>
      <c r="E33" s="4"/>
      <c r="F33" s="4">
        <v>0</v>
      </c>
      <c r="G33" s="4">
        <f t="shared" si="1"/>
        <v>0</v>
      </c>
      <c r="H33" s="4"/>
      <c r="I33" s="4">
        <v>0</v>
      </c>
      <c r="J33" s="4">
        <f t="shared" si="2"/>
        <v>0</v>
      </c>
      <c r="K33" s="4"/>
      <c r="L33" s="4">
        <v>0</v>
      </c>
      <c r="M33" s="4"/>
      <c r="N33" s="4"/>
      <c r="O33" s="4"/>
      <c r="P33" s="3">
        <v>0</v>
      </c>
      <c r="Q33" s="3">
        <f t="shared" si="3"/>
        <v>0</v>
      </c>
      <c r="R33" s="3"/>
      <c r="S33" s="58">
        <v>0</v>
      </c>
      <c r="T33" s="58">
        <f t="shared" si="4"/>
        <v>0</v>
      </c>
      <c r="U33" s="58"/>
      <c r="V33" s="4">
        <v>0</v>
      </c>
      <c r="W33" s="4">
        <f t="shared" si="5"/>
        <v>0</v>
      </c>
      <c r="X33" s="4"/>
      <c r="Y33" s="4">
        <v>0</v>
      </c>
      <c r="Z33" s="4"/>
    </row>
    <row r="34" spans="2:28" hidden="1" x14ac:dyDescent="0.3">
      <c r="B34" s="53">
        <v>45502</v>
      </c>
      <c r="C34" s="4">
        <v>0</v>
      </c>
      <c r="D34" s="4">
        <f t="shared" si="0"/>
        <v>0</v>
      </c>
      <c r="E34" s="4"/>
      <c r="F34" s="4">
        <v>0</v>
      </c>
      <c r="G34" s="4">
        <f t="shared" si="1"/>
        <v>0</v>
      </c>
      <c r="H34" s="4"/>
      <c r="I34" s="4">
        <v>0</v>
      </c>
      <c r="J34" s="4">
        <f t="shared" si="2"/>
        <v>0</v>
      </c>
      <c r="K34" s="4"/>
      <c r="L34" s="4">
        <v>0</v>
      </c>
      <c r="M34" s="4"/>
      <c r="N34" s="4"/>
      <c r="O34" s="4"/>
      <c r="P34" s="3">
        <v>0</v>
      </c>
      <c r="Q34" s="3">
        <f t="shared" si="3"/>
        <v>0</v>
      </c>
      <c r="R34" s="3"/>
      <c r="S34" s="58">
        <v>0</v>
      </c>
      <c r="T34" s="58">
        <f t="shared" si="4"/>
        <v>0</v>
      </c>
      <c r="U34" s="58"/>
      <c r="V34" s="4">
        <v>0</v>
      </c>
      <c r="W34" s="4">
        <f t="shared" si="5"/>
        <v>0</v>
      </c>
      <c r="X34" s="4"/>
      <c r="Y34" s="4">
        <v>0</v>
      </c>
      <c r="Z34" s="4"/>
    </row>
    <row r="35" spans="2:28" hidden="1" x14ac:dyDescent="0.3">
      <c r="B35" s="53">
        <v>45503</v>
      </c>
      <c r="C35" s="4">
        <v>0</v>
      </c>
      <c r="D35" s="4">
        <f t="shared" si="0"/>
        <v>0</v>
      </c>
      <c r="E35" s="4"/>
      <c r="F35" s="4">
        <v>0</v>
      </c>
      <c r="G35" s="4">
        <f t="shared" si="1"/>
        <v>0</v>
      </c>
      <c r="H35" s="4"/>
      <c r="I35" s="4">
        <v>0</v>
      </c>
      <c r="J35" s="4">
        <f t="shared" si="2"/>
        <v>0</v>
      </c>
      <c r="K35" s="4"/>
      <c r="L35" s="4">
        <v>0</v>
      </c>
      <c r="M35" s="4"/>
      <c r="N35" s="4"/>
      <c r="O35" s="4"/>
      <c r="P35" s="3">
        <v>0</v>
      </c>
      <c r="Q35" s="3">
        <f t="shared" si="3"/>
        <v>0</v>
      </c>
      <c r="R35" s="3"/>
      <c r="S35" s="58">
        <v>0</v>
      </c>
      <c r="T35" s="58">
        <f t="shared" si="4"/>
        <v>0</v>
      </c>
      <c r="U35" s="58"/>
      <c r="V35" s="4">
        <v>0</v>
      </c>
      <c r="W35" s="4">
        <f t="shared" si="5"/>
        <v>0</v>
      </c>
      <c r="X35" s="4"/>
      <c r="Y35" s="4">
        <v>0</v>
      </c>
      <c r="Z35" s="4"/>
    </row>
    <row r="36" spans="2:28" hidden="1" x14ac:dyDescent="0.3">
      <c r="B36" s="53">
        <v>45504</v>
      </c>
      <c r="C36" s="4">
        <v>0</v>
      </c>
      <c r="D36" s="4">
        <f t="shared" ref="D36" si="6">+D35+C36</f>
        <v>0</v>
      </c>
      <c r="E36" s="4"/>
      <c r="F36" s="4">
        <v>0</v>
      </c>
      <c r="G36" s="4">
        <f t="shared" ref="G36" si="7">+G35+F36</f>
        <v>0</v>
      </c>
      <c r="H36" s="4"/>
      <c r="I36" s="4">
        <v>0</v>
      </c>
      <c r="J36" s="4">
        <f t="shared" ref="J36" si="8">+J35+I36</f>
        <v>0</v>
      </c>
      <c r="K36" s="4"/>
      <c r="L36" s="4">
        <v>0</v>
      </c>
      <c r="M36" s="4"/>
      <c r="N36" s="4"/>
      <c r="O36" s="4"/>
      <c r="P36" s="3">
        <v>0</v>
      </c>
      <c r="Q36" s="3">
        <f t="shared" ref="Q36" si="9">+Q35+P36</f>
        <v>0</v>
      </c>
      <c r="R36" s="3"/>
      <c r="S36" s="58">
        <v>0</v>
      </c>
      <c r="T36" s="58">
        <f t="shared" ref="T36" si="10">+T35+S36</f>
        <v>0</v>
      </c>
      <c r="U36" s="58"/>
      <c r="V36" s="4">
        <v>0</v>
      </c>
      <c r="W36" s="4">
        <f t="shared" ref="W36" si="11">+W35+V36</f>
        <v>0</v>
      </c>
      <c r="X36" s="4"/>
      <c r="Y36" s="4">
        <v>0</v>
      </c>
      <c r="Z36" s="4"/>
    </row>
    <row r="37" spans="2:28" ht="18" hidden="1" x14ac:dyDescent="0.35">
      <c r="B37" s="54" t="s">
        <v>22</v>
      </c>
      <c r="C37" s="44">
        <f>SUM(C6:C35)</f>
        <v>0</v>
      </c>
      <c r="D37" s="44">
        <f>SUM(D6:D35)</f>
        <v>0</v>
      </c>
      <c r="E37" s="44"/>
      <c r="F37" s="44">
        <f>SUM(F6:F35)</f>
        <v>0</v>
      </c>
      <c r="G37" s="44">
        <f>SUM(G6:G35)</f>
        <v>0</v>
      </c>
      <c r="H37" s="44"/>
      <c r="I37" s="44">
        <f>SUM(I6:I35)</f>
        <v>0</v>
      </c>
      <c r="J37" s="44">
        <f>SUM(J6:J35)</f>
        <v>0</v>
      </c>
      <c r="K37" s="44"/>
      <c r="L37" s="46">
        <v>0</v>
      </c>
      <c r="M37" s="46"/>
      <c r="N37" s="46"/>
      <c r="O37" s="46"/>
      <c r="P37" s="97">
        <f>SUM(P6:P35)</f>
        <v>0</v>
      </c>
      <c r="Q37" s="97">
        <f>SUM(Q6:Q35)</f>
        <v>0</v>
      </c>
      <c r="R37" s="97"/>
      <c r="S37" s="97">
        <f>SUM(S6:S35)</f>
        <v>0</v>
      </c>
      <c r="T37" s="97">
        <f>SUM(T6:T35)</f>
        <v>0</v>
      </c>
      <c r="U37" s="97"/>
      <c r="V37" s="97">
        <f>SUM(V6:V35)</f>
        <v>0</v>
      </c>
      <c r="W37" s="97">
        <f>SUM(W6:W35)</f>
        <v>0</v>
      </c>
      <c r="X37" s="97"/>
      <c r="Y37" s="97">
        <f>SUM(Y6:Y35)</f>
        <v>0</v>
      </c>
      <c r="Z37" s="97"/>
    </row>
    <row r="41" spans="2:28" ht="23.4" x14ac:dyDescent="0.45">
      <c r="B41" s="231">
        <v>45839</v>
      </c>
      <c r="C41" s="231"/>
      <c r="D41" s="231"/>
      <c r="E41" s="231"/>
      <c r="F41" s="231"/>
      <c r="G41" s="231"/>
      <c r="H41" s="231"/>
      <c r="I41" s="231"/>
      <c r="J41" s="231"/>
      <c r="K41" s="231"/>
      <c r="L41" s="231"/>
      <c r="M41" s="231"/>
      <c r="N41" s="231"/>
      <c r="O41" s="231"/>
      <c r="P41" s="231"/>
      <c r="Q41" s="231"/>
      <c r="R41" s="231"/>
      <c r="S41" s="231"/>
      <c r="T41" s="231"/>
      <c r="U41" s="231"/>
      <c r="V41" s="231"/>
      <c r="W41" s="231"/>
      <c r="X41" s="231"/>
      <c r="Y41" s="231"/>
      <c r="Z41" s="231"/>
      <c r="AA41" s="231"/>
      <c r="AB41" s="231"/>
    </row>
    <row r="42" spans="2:28" ht="21" x14ac:dyDescent="0.4">
      <c r="B42" s="239" t="s">
        <v>80</v>
      </c>
      <c r="C42" s="240"/>
      <c r="D42" s="240"/>
      <c r="E42" s="240"/>
      <c r="F42" s="240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240"/>
      <c r="R42" s="240"/>
      <c r="S42" s="240"/>
      <c r="T42" s="240"/>
      <c r="U42" s="240"/>
      <c r="V42" s="240"/>
      <c r="W42" s="240"/>
      <c r="X42" s="240"/>
      <c r="Y42" s="240"/>
      <c r="Z42" s="240"/>
      <c r="AA42" s="240"/>
      <c r="AB42" s="240"/>
    </row>
    <row r="43" spans="2:28" ht="21" x14ac:dyDescent="0.4">
      <c r="B43" s="228" t="s">
        <v>49</v>
      </c>
      <c r="C43" s="229"/>
      <c r="D43" s="229"/>
      <c r="E43" s="229"/>
      <c r="F43" s="229"/>
      <c r="G43" s="229"/>
      <c r="H43" s="229"/>
      <c r="I43" s="229"/>
      <c r="J43" s="229"/>
      <c r="K43" s="229"/>
      <c r="L43" s="229"/>
      <c r="M43" s="230"/>
      <c r="N43" s="228" t="s">
        <v>87</v>
      </c>
      <c r="O43" s="230"/>
      <c r="P43" s="237" t="s">
        <v>78</v>
      </c>
      <c r="Q43" s="238"/>
      <c r="R43" s="238"/>
      <c r="S43" s="238"/>
      <c r="T43" s="238"/>
      <c r="U43" s="238"/>
      <c r="V43" s="238"/>
      <c r="W43" s="238"/>
      <c r="X43" s="238"/>
      <c r="Y43" s="238"/>
      <c r="Z43" s="238"/>
      <c r="AA43" s="238"/>
      <c r="AB43" s="238"/>
    </row>
    <row r="44" spans="2:28" ht="43.2" x14ac:dyDescent="0.3">
      <c r="B44" s="52" t="s">
        <v>14</v>
      </c>
      <c r="C44" s="7" t="s">
        <v>0</v>
      </c>
      <c r="D44" s="7" t="s">
        <v>16</v>
      </c>
      <c r="E44" s="7" t="s">
        <v>76</v>
      </c>
      <c r="F44" s="7" t="s">
        <v>1</v>
      </c>
      <c r="G44" s="7" t="s">
        <v>2</v>
      </c>
      <c r="H44" s="7" t="s">
        <v>76</v>
      </c>
      <c r="I44" s="7" t="s">
        <v>17</v>
      </c>
      <c r="J44" s="7" t="s">
        <v>19</v>
      </c>
      <c r="K44" s="7" t="s">
        <v>76</v>
      </c>
      <c r="L44" s="7" t="s">
        <v>15</v>
      </c>
      <c r="M44" s="7" t="s">
        <v>76</v>
      </c>
      <c r="N44" s="7" t="s">
        <v>87</v>
      </c>
      <c r="O44" s="7" t="s">
        <v>86</v>
      </c>
      <c r="P44" s="7" t="s">
        <v>0</v>
      </c>
      <c r="Q44" s="7" t="s">
        <v>16</v>
      </c>
      <c r="R44" s="7" t="s">
        <v>76</v>
      </c>
      <c r="S44" s="7" t="s">
        <v>1</v>
      </c>
      <c r="T44" s="7" t="s">
        <v>2</v>
      </c>
      <c r="U44" s="7" t="s">
        <v>76</v>
      </c>
      <c r="V44" s="7" t="s">
        <v>17</v>
      </c>
      <c r="W44" s="7" t="s">
        <v>19</v>
      </c>
      <c r="X44" s="7" t="s">
        <v>76</v>
      </c>
      <c r="Y44" s="7" t="s">
        <v>15</v>
      </c>
      <c r="Z44" s="7" t="s">
        <v>76</v>
      </c>
      <c r="AA44" s="7" t="s">
        <v>87</v>
      </c>
      <c r="AB44" s="7" t="s">
        <v>106</v>
      </c>
    </row>
    <row r="45" spans="2:28" x14ac:dyDescent="0.3">
      <c r="B45" s="53">
        <v>45839</v>
      </c>
      <c r="C45" s="4">
        <v>7</v>
      </c>
      <c r="D45" s="4">
        <v>7</v>
      </c>
      <c r="E45" s="4"/>
      <c r="F45" s="4">
        <v>427000</v>
      </c>
      <c r="G45" s="4">
        <v>427000</v>
      </c>
      <c r="H45" s="4"/>
      <c r="I45" s="4">
        <v>22</v>
      </c>
      <c r="J45" s="4">
        <v>22</v>
      </c>
      <c r="K45" s="4"/>
      <c r="L45" s="4">
        <f t="shared" ref="L45:L76" si="12">+F45/I45</f>
        <v>19409.090909090908</v>
      </c>
      <c r="M45" s="4"/>
      <c r="N45" s="4">
        <v>0</v>
      </c>
      <c r="O45" s="4">
        <v>0</v>
      </c>
      <c r="P45" s="3">
        <v>0</v>
      </c>
      <c r="Q45" s="3">
        <v>0</v>
      </c>
      <c r="R45" s="3"/>
      <c r="S45" s="58">
        <v>0</v>
      </c>
      <c r="T45" s="58">
        <v>0</v>
      </c>
      <c r="U45" s="58"/>
      <c r="V45" s="4">
        <v>0</v>
      </c>
      <c r="W45" s="4">
        <v>0</v>
      </c>
      <c r="X45" s="4"/>
      <c r="Y45" s="4" t="e">
        <f>+S45/V45</f>
        <v>#DIV/0!</v>
      </c>
      <c r="Z45" s="4"/>
      <c r="AA45" s="3">
        <v>0</v>
      </c>
      <c r="AB45" s="3">
        <v>0</v>
      </c>
    </row>
    <row r="46" spans="2:28" s="133" customFormat="1" x14ac:dyDescent="0.3">
      <c r="B46" s="53">
        <v>45840</v>
      </c>
      <c r="C46" s="128">
        <v>13</v>
      </c>
      <c r="D46" s="128">
        <f>+D45+C46</f>
        <v>20</v>
      </c>
      <c r="E46" s="128"/>
      <c r="F46" s="130">
        <v>893900</v>
      </c>
      <c r="G46" s="128">
        <f>+G45+F46</f>
        <v>1320900</v>
      </c>
      <c r="H46" s="128"/>
      <c r="I46" s="128">
        <v>31</v>
      </c>
      <c r="J46" s="128">
        <f>+J45+I46</f>
        <v>53</v>
      </c>
      <c r="K46" s="128"/>
      <c r="L46" s="128">
        <f t="shared" si="12"/>
        <v>28835.483870967742</v>
      </c>
      <c r="M46" s="128"/>
      <c r="N46" s="128">
        <v>1</v>
      </c>
      <c r="O46" s="128">
        <v>40000</v>
      </c>
      <c r="P46" s="136">
        <v>0</v>
      </c>
      <c r="Q46" s="136">
        <f>+Q45+P46</f>
        <v>0</v>
      </c>
      <c r="R46" s="136"/>
      <c r="S46" s="130">
        <v>0</v>
      </c>
      <c r="T46" s="130">
        <f>+T45+S46</f>
        <v>0</v>
      </c>
      <c r="U46" s="130"/>
      <c r="V46" s="128">
        <v>0</v>
      </c>
      <c r="W46" s="128">
        <f>+W45+V46</f>
        <v>0</v>
      </c>
      <c r="X46" s="128"/>
      <c r="Y46" s="128" t="e">
        <f t="shared" ref="Y46:Y72" si="13">+S46/V46</f>
        <v>#DIV/0!</v>
      </c>
      <c r="Z46" s="128"/>
      <c r="AA46" s="136">
        <v>0</v>
      </c>
      <c r="AB46" s="136">
        <v>0</v>
      </c>
    </row>
    <row r="47" spans="2:28" x14ac:dyDescent="0.3">
      <c r="B47" s="53">
        <v>45841</v>
      </c>
      <c r="C47" s="4">
        <v>16</v>
      </c>
      <c r="D47" s="4">
        <f t="shared" ref="D47:D72" si="14">+D46+C47</f>
        <v>36</v>
      </c>
      <c r="E47" s="4"/>
      <c r="F47" s="4">
        <v>1201000</v>
      </c>
      <c r="G47" s="4">
        <f t="shared" ref="G47:G72" si="15">+G46+F47</f>
        <v>2521900</v>
      </c>
      <c r="H47" s="4"/>
      <c r="I47" s="4">
        <v>41</v>
      </c>
      <c r="J47" s="4">
        <f t="shared" ref="J47:J72" si="16">+J46+I47</f>
        <v>94</v>
      </c>
      <c r="K47" s="4"/>
      <c r="L47" s="4">
        <f t="shared" si="12"/>
        <v>29292.682926829268</v>
      </c>
      <c r="M47" s="4"/>
      <c r="N47" s="4">
        <v>1</v>
      </c>
      <c r="O47" s="4">
        <v>200000</v>
      </c>
      <c r="P47" s="3">
        <v>3</v>
      </c>
      <c r="Q47" s="3">
        <f t="shared" ref="Q47:Q72" si="17">+Q46+P47</f>
        <v>3</v>
      </c>
      <c r="R47" s="3"/>
      <c r="S47" s="58">
        <v>114240</v>
      </c>
      <c r="T47" s="58">
        <f t="shared" ref="T47:T72" si="18">+T46+S47</f>
        <v>114240</v>
      </c>
      <c r="U47" s="58"/>
      <c r="V47" s="4">
        <v>6</v>
      </c>
      <c r="W47" s="4">
        <f t="shared" ref="W47:W72" si="19">+W46+V47</f>
        <v>6</v>
      </c>
      <c r="X47" s="4"/>
      <c r="Y47" s="4">
        <f t="shared" si="13"/>
        <v>19040</v>
      </c>
      <c r="Z47" s="4"/>
      <c r="AA47" s="3">
        <v>0</v>
      </c>
      <c r="AB47" s="3">
        <v>0</v>
      </c>
    </row>
    <row r="48" spans="2:28" x14ac:dyDescent="0.3">
      <c r="B48" s="53">
        <v>45842</v>
      </c>
      <c r="C48" s="4">
        <v>15</v>
      </c>
      <c r="D48" s="4">
        <f t="shared" si="14"/>
        <v>51</v>
      </c>
      <c r="E48" s="4"/>
      <c r="F48" s="4">
        <v>1037490</v>
      </c>
      <c r="G48" s="4">
        <f t="shared" si="15"/>
        <v>3559390</v>
      </c>
      <c r="H48" s="4"/>
      <c r="I48" s="4">
        <v>31</v>
      </c>
      <c r="J48" s="4">
        <f t="shared" si="16"/>
        <v>125</v>
      </c>
      <c r="K48" s="4"/>
      <c r="L48" s="4">
        <f t="shared" si="12"/>
        <v>33467.419354838712</v>
      </c>
      <c r="M48" s="4"/>
      <c r="N48" s="4">
        <v>1</v>
      </c>
      <c r="O48" s="4">
        <v>90000</v>
      </c>
      <c r="P48" s="3">
        <v>7</v>
      </c>
      <c r="Q48" s="3">
        <f t="shared" si="17"/>
        <v>10</v>
      </c>
      <c r="R48" s="3"/>
      <c r="S48" s="63">
        <v>1090390</v>
      </c>
      <c r="T48" s="63">
        <f t="shared" si="18"/>
        <v>1204630</v>
      </c>
      <c r="U48" s="63"/>
      <c r="V48" s="4">
        <v>43</v>
      </c>
      <c r="W48" s="4">
        <f t="shared" si="19"/>
        <v>49</v>
      </c>
      <c r="X48" s="4"/>
      <c r="Y48" s="4">
        <f t="shared" si="13"/>
        <v>25357.906976744187</v>
      </c>
      <c r="Z48" s="4"/>
      <c r="AA48" s="3">
        <v>0</v>
      </c>
      <c r="AB48" s="3">
        <v>0</v>
      </c>
    </row>
    <row r="49" spans="2:28" x14ac:dyDescent="0.3">
      <c r="B49" s="53">
        <v>45843</v>
      </c>
      <c r="C49" s="4">
        <v>0</v>
      </c>
      <c r="D49" s="4">
        <f t="shared" si="14"/>
        <v>51</v>
      </c>
      <c r="E49" s="4"/>
      <c r="F49" s="4">
        <v>0</v>
      </c>
      <c r="G49" s="4">
        <f t="shared" si="15"/>
        <v>3559390</v>
      </c>
      <c r="H49" s="4"/>
      <c r="I49" s="4">
        <v>0</v>
      </c>
      <c r="J49" s="4">
        <f t="shared" si="16"/>
        <v>125</v>
      </c>
      <c r="K49" s="4"/>
      <c r="L49" s="4" t="e">
        <f t="shared" si="12"/>
        <v>#DIV/0!</v>
      </c>
      <c r="M49" s="4"/>
      <c r="N49" s="4">
        <v>0</v>
      </c>
      <c r="O49" s="4">
        <v>0</v>
      </c>
      <c r="P49" s="3">
        <v>0</v>
      </c>
      <c r="Q49" s="3">
        <f t="shared" si="17"/>
        <v>10</v>
      </c>
      <c r="R49" s="3"/>
      <c r="S49" s="63">
        <v>0</v>
      </c>
      <c r="T49" s="63">
        <f t="shared" si="18"/>
        <v>1204630</v>
      </c>
      <c r="U49" s="63"/>
      <c r="V49" s="4">
        <v>0</v>
      </c>
      <c r="W49" s="4">
        <f t="shared" si="19"/>
        <v>49</v>
      </c>
      <c r="X49" s="4"/>
      <c r="Y49" s="4" t="e">
        <f t="shared" si="13"/>
        <v>#DIV/0!</v>
      </c>
      <c r="Z49" s="4"/>
      <c r="AA49" s="3">
        <v>0</v>
      </c>
      <c r="AB49" s="3">
        <v>0</v>
      </c>
    </row>
    <row r="50" spans="2:28" x14ac:dyDescent="0.3">
      <c r="B50" s="53">
        <v>45844</v>
      </c>
      <c r="C50" s="4">
        <v>0</v>
      </c>
      <c r="D50" s="4">
        <f t="shared" si="14"/>
        <v>51</v>
      </c>
      <c r="E50" s="4"/>
      <c r="F50" s="4">
        <v>0</v>
      </c>
      <c r="G50" s="4">
        <f t="shared" si="15"/>
        <v>3559390</v>
      </c>
      <c r="H50" s="4"/>
      <c r="I50" s="4">
        <v>0</v>
      </c>
      <c r="J50" s="4">
        <f t="shared" si="16"/>
        <v>125</v>
      </c>
      <c r="K50" s="4"/>
      <c r="L50" s="4" t="e">
        <f t="shared" si="12"/>
        <v>#DIV/0!</v>
      </c>
      <c r="M50" s="4"/>
      <c r="N50" s="4">
        <v>0</v>
      </c>
      <c r="O50" s="4">
        <v>0</v>
      </c>
      <c r="P50" s="3">
        <v>0</v>
      </c>
      <c r="Q50" s="3">
        <f t="shared" si="17"/>
        <v>10</v>
      </c>
      <c r="R50" s="3"/>
      <c r="S50" s="63">
        <v>0</v>
      </c>
      <c r="T50" s="63">
        <f t="shared" si="18"/>
        <v>1204630</v>
      </c>
      <c r="U50" s="63"/>
      <c r="V50" s="4">
        <v>0</v>
      </c>
      <c r="W50" s="4">
        <f t="shared" si="19"/>
        <v>49</v>
      </c>
      <c r="X50" s="4"/>
      <c r="Y50" s="4" t="e">
        <f t="shared" si="13"/>
        <v>#DIV/0!</v>
      </c>
      <c r="Z50" s="4"/>
      <c r="AA50" s="3">
        <v>0</v>
      </c>
      <c r="AB50" s="3">
        <v>0</v>
      </c>
    </row>
    <row r="51" spans="2:28" x14ac:dyDescent="0.3">
      <c r="B51" s="53">
        <v>45845</v>
      </c>
      <c r="C51" s="4">
        <v>15</v>
      </c>
      <c r="D51" s="4">
        <f t="shared" si="14"/>
        <v>66</v>
      </c>
      <c r="E51" s="4"/>
      <c r="F51" s="4">
        <v>913000</v>
      </c>
      <c r="G51" s="4">
        <f t="shared" si="15"/>
        <v>4472390</v>
      </c>
      <c r="H51" s="4"/>
      <c r="I51" s="4">
        <v>29</v>
      </c>
      <c r="J51" s="4">
        <f t="shared" si="16"/>
        <v>154</v>
      </c>
      <c r="K51" s="4"/>
      <c r="L51" s="4">
        <f t="shared" si="12"/>
        <v>31482.758620689656</v>
      </c>
      <c r="M51" s="4"/>
      <c r="N51" s="4">
        <v>0</v>
      </c>
      <c r="O51" s="4">
        <v>0</v>
      </c>
      <c r="P51" s="3">
        <v>1</v>
      </c>
      <c r="Q51" s="3">
        <f t="shared" si="17"/>
        <v>11</v>
      </c>
      <c r="R51" s="3"/>
      <c r="S51" s="58">
        <v>7191</v>
      </c>
      <c r="T51" s="58">
        <f t="shared" si="18"/>
        <v>1211821</v>
      </c>
      <c r="U51" s="58"/>
      <c r="V51" s="4">
        <v>1</v>
      </c>
      <c r="W51" s="4">
        <f t="shared" si="19"/>
        <v>50</v>
      </c>
      <c r="X51" s="4"/>
      <c r="Y51" s="4">
        <f t="shared" si="13"/>
        <v>7191</v>
      </c>
      <c r="Z51" s="4"/>
      <c r="AA51" s="3">
        <v>0</v>
      </c>
      <c r="AB51" s="3">
        <v>0</v>
      </c>
    </row>
    <row r="52" spans="2:28" x14ac:dyDescent="0.3">
      <c r="B52" s="53">
        <v>45846</v>
      </c>
      <c r="C52" s="4"/>
      <c r="D52" s="4">
        <f t="shared" si="14"/>
        <v>66</v>
      </c>
      <c r="E52" s="4"/>
      <c r="F52" s="4"/>
      <c r="G52" s="4">
        <f t="shared" si="15"/>
        <v>4472390</v>
      </c>
      <c r="H52" s="4"/>
      <c r="I52" s="4"/>
      <c r="J52" s="4">
        <f t="shared" si="16"/>
        <v>154</v>
      </c>
      <c r="K52" s="4"/>
      <c r="L52" s="4" t="e">
        <f t="shared" si="12"/>
        <v>#DIV/0!</v>
      </c>
      <c r="M52" s="4"/>
      <c r="N52" s="4"/>
      <c r="O52" s="4"/>
      <c r="P52" s="3"/>
      <c r="Q52" s="3">
        <f t="shared" si="17"/>
        <v>11</v>
      </c>
      <c r="R52" s="3"/>
      <c r="S52" s="58"/>
      <c r="T52" s="58">
        <f t="shared" si="18"/>
        <v>1211821</v>
      </c>
      <c r="U52" s="58"/>
      <c r="V52" s="4"/>
      <c r="W52" s="4">
        <f t="shared" si="19"/>
        <v>50</v>
      </c>
      <c r="X52" s="4"/>
      <c r="Y52" s="4" t="e">
        <f t="shared" si="13"/>
        <v>#DIV/0!</v>
      </c>
      <c r="Z52" s="4"/>
      <c r="AA52" s="3"/>
      <c r="AB52" s="3"/>
    </row>
    <row r="53" spans="2:28" x14ac:dyDescent="0.3">
      <c r="B53" s="53">
        <v>45847</v>
      </c>
      <c r="C53" s="4"/>
      <c r="D53" s="4">
        <f t="shared" si="14"/>
        <v>66</v>
      </c>
      <c r="E53" s="4"/>
      <c r="F53" s="4"/>
      <c r="G53" s="4">
        <f t="shared" si="15"/>
        <v>4472390</v>
      </c>
      <c r="H53" s="4"/>
      <c r="I53" s="4"/>
      <c r="J53" s="4">
        <f t="shared" si="16"/>
        <v>154</v>
      </c>
      <c r="K53" s="4"/>
      <c r="L53" s="4" t="e">
        <f t="shared" si="12"/>
        <v>#DIV/0!</v>
      </c>
      <c r="M53" s="4"/>
      <c r="N53" s="4"/>
      <c r="O53" s="4"/>
      <c r="P53" s="3"/>
      <c r="Q53" s="3">
        <f t="shared" si="17"/>
        <v>11</v>
      </c>
      <c r="R53" s="3"/>
      <c r="S53" s="11"/>
      <c r="T53" s="63">
        <f t="shared" si="18"/>
        <v>1211821</v>
      </c>
      <c r="U53" s="63"/>
      <c r="V53" s="4"/>
      <c r="W53" s="4">
        <f t="shared" si="19"/>
        <v>50</v>
      </c>
      <c r="X53" s="4"/>
      <c r="Y53" s="4" t="e">
        <f t="shared" si="13"/>
        <v>#DIV/0!</v>
      </c>
      <c r="Z53" s="4"/>
      <c r="AA53" s="3"/>
      <c r="AB53" s="3"/>
    </row>
    <row r="54" spans="2:28" x14ac:dyDescent="0.3">
      <c r="B54" s="53">
        <v>45848</v>
      </c>
      <c r="C54" s="4"/>
      <c r="D54" s="4">
        <f t="shared" si="14"/>
        <v>66</v>
      </c>
      <c r="E54" s="4"/>
      <c r="F54" s="4"/>
      <c r="G54" s="4">
        <f t="shared" si="15"/>
        <v>4472390</v>
      </c>
      <c r="H54" s="4"/>
      <c r="I54" s="4"/>
      <c r="J54" s="4">
        <f t="shared" si="16"/>
        <v>154</v>
      </c>
      <c r="K54" s="4"/>
      <c r="L54" s="4" t="e">
        <f t="shared" si="12"/>
        <v>#DIV/0!</v>
      </c>
      <c r="M54" s="4"/>
      <c r="N54" s="4"/>
      <c r="O54" s="4"/>
      <c r="P54" s="3"/>
      <c r="Q54" s="3">
        <f t="shared" si="17"/>
        <v>11</v>
      </c>
      <c r="R54" s="3"/>
      <c r="S54" s="63"/>
      <c r="T54" s="63">
        <f t="shared" si="18"/>
        <v>1211821</v>
      </c>
      <c r="U54" s="63"/>
      <c r="V54" s="4"/>
      <c r="W54" s="4">
        <f t="shared" si="19"/>
        <v>50</v>
      </c>
      <c r="X54" s="4"/>
      <c r="Y54" s="4" t="e">
        <f t="shared" si="13"/>
        <v>#DIV/0!</v>
      </c>
      <c r="Z54" s="4"/>
      <c r="AA54" s="3"/>
      <c r="AB54" s="3"/>
    </row>
    <row r="55" spans="2:28" x14ac:dyDescent="0.3">
      <c r="B55" s="53">
        <v>45849</v>
      </c>
      <c r="C55" s="4"/>
      <c r="D55" s="4">
        <f t="shared" si="14"/>
        <v>66</v>
      </c>
      <c r="E55" s="4"/>
      <c r="F55" s="4"/>
      <c r="G55" s="4">
        <f t="shared" si="15"/>
        <v>4472390</v>
      </c>
      <c r="H55" s="4"/>
      <c r="I55" s="4"/>
      <c r="J55" s="4">
        <f t="shared" si="16"/>
        <v>154</v>
      </c>
      <c r="K55" s="4"/>
      <c r="L55" s="4" t="e">
        <f t="shared" si="12"/>
        <v>#DIV/0!</v>
      </c>
      <c r="M55" s="4"/>
      <c r="N55" s="4"/>
      <c r="O55" s="4"/>
      <c r="P55" s="3"/>
      <c r="Q55" s="3">
        <f t="shared" si="17"/>
        <v>11</v>
      </c>
      <c r="R55" s="3"/>
      <c r="S55" s="63"/>
      <c r="T55" s="63">
        <f t="shared" si="18"/>
        <v>1211821</v>
      </c>
      <c r="U55" s="63"/>
      <c r="V55" s="4"/>
      <c r="W55" s="4">
        <f t="shared" si="19"/>
        <v>50</v>
      </c>
      <c r="X55" s="4"/>
      <c r="Y55" s="4" t="e">
        <f t="shared" si="13"/>
        <v>#DIV/0!</v>
      </c>
      <c r="Z55" s="4"/>
      <c r="AA55" s="3"/>
      <c r="AB55" s="3"/>
    </row>
    <row r="56" spans="2:28" x14ac:dyDescent="0.3">
      <c r="B56" s="53">
        <v>45850</v>
      </c>
      <c r="C56" s="4"/>
      <c r="D56" s="4">
        <f t="shared" si="14"/>
        <v>66</v>
      </c>
      <c r="E56" s="4"/>
      <c r="F56" s="4"/>
      <c r="G56" s="4">
        <f t="shared" si="15"/>
        <v>4472390</v>
      </c>
      <c r="H56" s="4"/>
      <c r="I56" s="4"/>
      <c r="J56" s="4">
        <f t="shared" si="16"/>
        <v>154</v>
      </c>
      <c r="K56" s="4"/>
      <c r="L56" s="4" t="e">
        <f t="shared" si="12"/>
        <v>#DIV/0!</v>
      </c>
      <c r="M56" s="4"/>
      <c r="N56" s="4"/>
      <c r="O56" s="4"/>
      <c r="P56" s="3"/>
      <c r="Q56" s="3">
        <f t="shared" si="17"/>
        <v>11</v>
      </c>
      <c r="R56" s="3"/>
      <c r="S56" s="63"/>
      <c r="T56" s="63">
        <f t="shared" si="18"/>
        <v>1211821</v>
      </c>
      <c r="U56" s="63"/>
      <c r="V56" s="4"/>
      <c r="W56" s="4">
        <f t="shared" si="19"/>
        <v>50</v>
      </c>
      <c r="X56" s="4"/>
      <c r="Y56" s="4" t="e">
        <f t="shared" si="13"/>
        <v>#DIV/0!</v>
      </c>
      <c r="Z56" s="4"/>
      <c r="AA56" s="3"/>
      <c r="AB56" s="3"/>
    </row>
    <row r="57" spans="2:28" x14ac:dyDescent="0.3">
      <c r="B57" s="53">
        <v>45851</v>
      </c>
      <c r="C57" s="4"/>
      <c r="D57" s="4">
        <f t="shared" si="14"/>
        <v>66</v>
      </c>
      <c r="E57" s="4"/>
      <c r="F57" s="4"/>
      <c r="G57" s="4">
        <f t="shared" si="15"/>
        <v>4472390</v>
      </c>
      <c r="H57" s="4"/>
      <c r="I57" s="4"/>
      <c r="J57" s="4">
        <f t="shared" si="16"/>
        <v>154</v>
      </c>
      <c r="K57" s="4"/>
      <c r="L57" s="4" t="e">
        <f t="shared" si="12"/>
        <v>#DIV/0!</v>
      </c>
      <c r="M57" s="4"/>
      <c r="N57" s="4"/>
      <c r="O57" s="4"/>
      <c r="P57" s="3"/>
      <c r="Q57" s="3">
        <f t="shared" si="17"/>
        <v>11</v>
      </c>
      <c r="R57" s="3"/>
      <c r="S57" s="63"/>
      <c r="T57" s="63">
        <f t="shared" si="18"/>
        <v>1211821</v>
      </c>
      <c r="U57" s="63"/>
      <c r="V57" s="4"/>
      <c r="W57" s="4">
        <f t="shared" si="19"/>
        <v>50</v>
      </c>
      <c r="X57" s="4"/>
      <c r="Y57" s="4" t="e">
        <f t="shared" si="13"/>
        <v>#DIV/0!</v>
      </c>
      <c r="Z57" s="4"/>
      <c r="AA57" s="3"/>
      <c r="AB57" s="3"/>
    </row>
    <row r="58" spans="2:28" x14ac:dyDescent="0.3">
      <c r="B58" s="53">
        <v>45852</v>
      </c>
      <c r="C58" s="4"/>
      <c r="D58" s="4">
        <f t="shared" si="14"/>
        <v>66</v>
      </c>
      <c r="E58" s="4"/>
      <c r="F58" s="4"/>
      <c r="G58" s="4">
        <f t="shared" si="15"/>
        <v>4472390</v>
      </c>
      <c r="H58" s="4"/>
      <c r="I58" s="4"/>
      <c r="J58" s="4">
        <f t="shared" si="16"/>
        <v>154</v>
      </c>
      <c r="K58" s="4"/>
      <c r="L58" s="4" t="e">
        <f t="shared" si="12"/>
        <v>#DIV/0!</v>
      </c>
      <c r="M58" s="4"/>
      <c r="N58" s="4"/>
      <c r="O58" s="4"/>
      <c r="P58" s="3"/>
      <c r="Q58" s="3">
        <f t="shared" si="17"/>
        <v>11</v>
      </c>
      <c r="R58" s="3"/>
      <c r="S58" s="58"/>
      <c r="T58" s="58">
        <f t="shared" si="18"/>
        <v>1211821</v>
      </c>
      <c r="U58" s="58"/>
      <c r="V58" s="4"/>
      <c r="W58" s="4">
        <f t="shared" si="19"/>
        <v>50</v>
      </c>
      <c r="X58" s="4"/>
      <c r="Y58" s="4" t="e">
        <f t="shared" si="13"/>
        <v>#DIV/0!</v>
      </c>
      <c r="Z58" s="4"/>
      <c r="AA58" s="3"/>
      <c r="AB58" s="3"/>
    </row>
    <row r="59" spans="2:28" x14ac:dyDescent="0.3">
      <c r="B59" s="53">
        <v>45853</v>
      </c>
      <c r="C59" s="4"/>
      <c r="D59" s="4">
        <f t="shared" si="14"/>
        <v>66</v>
      </c>
      <c r="E59" s="4"/>
      <c r="F59" s="4"/>
      <c r="G59" s="4">
        <f t="shared" si="15"/>
        <v>4472390</v>
      </c>
      <c r="H59" s="4"/>
      <c r="I59" s="4"/>
      <c r="J59" s="4">
        <f t="shared" si="16"/>
        <v>154</v>
      </c>
      <c r="K59" s="4"/>
      <c r="L59" s="4" t="e">
        <f t="shared" si="12"/>
        <v>#DIV/0!</v>
      </c>
      <c r="M59" s="4"/>
      <c r="N59" s="4"/>
      <c r="O59" s="4"/>
      <c r="P59" s="3"/>
      <c r="Q59" s="3">
        <f t="shared" si="17"/>
        <v>11</v>
      </c>
      <c r="R59" s="3"/>
      <c r="S59" s="58"/>
      <c r="T59" s="58">
        <f t="shared" si="18"/>
        <v>1211821</v>
      </c>
      <c r="U59" s="58"/>
      <c r="V59" s="4"/>
      <c r="W59" s="4">
        <f t="shared" si="19"/>
        <v>50</v>
      </c>
      <c r="X59" s="4"/>
      <c r="Y59" s="4" t="e">
        <f t="shared" si="13"/>
        <v>#DIV/0!</v>
      </c>
      <c r="Z59" s="4"/>
      <c r="AA59" s="3"/>
      <c r="AB59" s="3"/>
    </row>
    <row r="60" spans="2:28" x14ac:dyDescent="0.3">
      <c r="B60" s="53">
        <v>45854</v>
      </c>
      <c r="C60" s="4"/>
      <c r="D60" s="4">
        <f t="shared" si="14"/>
        <v>66</v>
      </c>
      <c r="E60" s="4"/>
      <c r="F60" s="4"/>
      <c r="G60" s="4">
        <f t="shared" si="15"/>
        <v>4472390</v>
      </c>
      <c r="H60" s="4"/>
      <c r="I60" s="4"/>
      <c r="J60" s="4">
        <f t="shared" si="16"/>
        <v>154</v>
      </c>
      <c r="K60" s="4"/>
      <c r="L60" s="4" t="e">
        <f t="shared" si="12"/>
        <v>#DIV/0!</v>
      </c>
      <c r="M60" s="4"/>
      <c r="N60" s="4"/>
      <c r="O60" s="4"/>
      <c r="P60" s="3"/>
      <c r="Q60" s="3">
        <f t="shared" si="17"/>
        <v>11</v>
      </c>
      <c r="R60" s="3"/>
      <c r="S60" s="63"/>
      <c r="T60" s="63">
        <f t="shared" si="18"/>
        <v>1211821</v>
      </c>
      <c r="U60" s="63"/>
      <c r="V60" s="4"/>
      <c r="W60" s="4">
        <f t="shared" si="19"/>
        <v>50</v>
      </c>
      <c r="X60" s="4"/>
      <c r="Y60" s="4" t="e">
        <f t="shared" si="13"/>
        <v>#DIV/0!</v>
      </c>
      <c r="Z60" s="4"/>
      <c r="AA60" s="3"/>
      <c r="AB60" s="3"/>
    </row>
    <row r="61" spans="2:28" x14ac:dyDescent="0.3">
      <c r="B61" s="53">
        <v>45855</v>
      </c>
      <c r="C61" s="4"/>
      <c r="D61" s="4">
        <f t="shared" si="14"/>
        <v>66</v>
      </c>
      <c r="E61" s="4"/>
      <c r="F61" s="4"/>
      <c r="G61" s="4">
        <f t="shared" si="15"/>
        <v>4472390</v>
      </c>
      <c r="H61" s="4"/>
      <c r="I61" s="4"/>
      <c r="J61" s="4">
        <f t="shared" si="16"/>
        <v>154</v>
      </c>
      <c r="K61" s="4"/>
      <c r="L61" s="4" t="e">
        <f t="shared" si="12"/>
        <v>#DIV/0!</v>
      </c>
      <c r="M61" s="4"/>
      <c r="N61" s="4"/>
      <c r="O61" s="4"/>
      <c r="P61" s="3"/>
      <c r="Q61" s="3">
        <f t="shared" si="17"/>
        <v>11</v>
      </c>
      <c r="R61" s="3"/>
      <c r="S61" s="11"/>
      <c r="T61" s="63">
        <f t="shared" si="18"/>
        <v>1211821</v>
      </c>
      <c r="U61" s="63"/>
      <c r="V61" s="4"/>
      <c r="W61" s="4">
        <f t="shared" si="19"/>
        <v>50</v>
      </c>
      <c r="X61" s="4"/>
      <c r="Y61" s="4" t="e">
        <f t="shared" si="13"/>
        <v>#DIV/0!</v>
      </c>
      <c r="Z61" s="4"/>
      <c r="AA61" s="3"/>
      <c r="AB61" s="3"/>
    </row>
    <row r="62" spans="2:28" x14ac:dyDescent="0.3">
      <c r="B62" s="53">
        <v>45856</v>
      </c>
      <c r="C62" s="4"/>
      <c r="D62" s="4">
        <f t="shared" si="14"/>
        <v>66</v>
      </c>
      <c r="E62" s="4"/>
      <c r="F62" s="4"/>
      <c r="G62" s="4">
        <f t="shared" si="15"/>
        <v>4472390</v>
      </c>
      <c r="H62" s="4"/>
      <c r="I62" s="4"/>
      <c r="J62" s="4">
        <f t="shared" si="16"/>
        <v>154</v>
      </c>
      <c r="K62" s="4"/>
      <c r="L62" s="4" t="e">
        <f t="shared" si="12"/>
        <v>#DIV/0!</v>
      </c>
      <c r="M62" s="4"/>
      <c r="N62" s="4"/>
      <c r="O62" s="4"/>
      <c r="P62" s="3"/>
      <c r="Q62" s="3">
        <f t="shared" si="17"/>
        <v>11</v>
      </c>
      <c r="R62" s="3"/>
      <c r="S62" s="63"/>
      <c r="T62" s="63">
        <f t="shared" si="18"/>
        <v>1211821</v>
      </c>
      <c r="U62" s="63"/>
      <c r="V62" s="4"/>
      <c r="W62" s="4">
        <f t="shared" si="19"/>
        <v>50</v>
      </c>
      <c r="X62" s="4"/>
      <c r="Y62" s="4" t="e">
        <f t="shared" si="13"/>
        <v>#DIV/0!</v>
      </c>
      <c r="Z62" s="4"/>
      <c r="AA62" s="3"/>
      <c r="AB62" s="3"/>
    </row>
    <row r="63" spans="2:28" x14ac:dyDescent="0.3">
      <c r="B63" s="53">
        <v>45857</v>
      </c>
      <c r="C63" s="4"/>
      <c r="D63" s="4">
        <f t="shared" si="14"/>
        <v>66</v>
      </c>
      <c r="E63" s="4"/>
      <c r="F63" s="4"/>
      <c r="G63" s="4">
        <f t="shared" si="15"/>
        <v>4472390</v>
      </c>
      <c r="H63" s="4"/>
      <c r="I63" s="4"/>
      <c r="J63" s="4">
        <f t="shared" si="16"/>
        <v>154</v>
      </c>
      <c r="K63" s="4"/>
      <c r="L63" s="4" t="e">
        <f t="shared" si="12"/>
        <v>#DIV/0!</v>
      </c>
      <c r="M63" s="4"/>
      <c r="N63" s="4"/>
      <c r="O63" s="4"/>
      <c r="P63" s="3"/>
      <c r="Q63" s="3">
        <f t="shared" si="17"/>
        <v>11</v>
      </c>
      <c r="R63" s="3"/>
      <c r="S63" s="63"/>
      <c r="T63" s="63">
        <f t="shared" si="18"/>
        <v>1211821</v>
      </c>
      <c r="U63" s="63"/>
      <c r="V63" s="4"/>
      <c r="W63" s="4">
        <f t="shared" si="19"/>
        <v>50</v>
      </c>
      <c r="X63" s="4"/>
      <c r="Y63" s="4" t="e">
        <f t="shared" si="13"/>
        <v>#DIV/0!</v>
      </c>
      <c r="Z63" s="4"/>
      <c r="AA63" s="3"/>
      <c r="AB63" s="3"/>
    </row>
    <row r="64" spans="2:28" x14ac:dyDescent="0.3">
      <c r="B64" s="53">
        <v>45858</v>
      </c>
      <c r="C64" s="4"/>
      <c r="D64" s="4">
        <f t="shared" si="14"/>
        <v>66</v>
      </c>
      <c r="E64" s="4"/>
      <c r="F64" s="4"/>
      <c r="G64" s="4">
        <f t="shared" si="15"/>
        <v>4472390</v>
      </c>
      <c r="H64" s="4"/>
      <c r="I64" s="4"/>
      <c r="J64" s="4">
        <f t="shared" si="16"/>
        <v>154</v>
      </c>
      <c r="K64" s="4"/>
      <c r="L64" s="4" t="e">
        <f t="shared" si="12"/>
        <v>#DIV/0!</v>
      </c>
      <c r="M64" s="4"/>
      <c r="N64" s="4"/>
      <c r="O64" s="4"/>
      <c r="P64" s="3"/>
      <c r="Q64" s="3">
        <f t="shared" si="17"/>
        <v>11</v>
      </c>
      <c r="R64" s="3"/>
      <c r="S64" s="63"/>
      <c r="T64" s="63">
        <f t="shared" si="18"/>
        <v>1211821</v>
      </c>
      <c r="U64" s="63"/>
      <c r="V64" s="4"/>
      <c r="W64" s="4">
        <f t="shared" si="19"/>
        <v>50</v>
      </c>
      <c r="X64" s="4"/>
      <c r="Y64" s="4" t="e">
        <f t="shared" si="13"/>
        <v>#DIV/0!</v>
      </c>
      <c r="Z64" s="4"/>
      <c r="AA64" s="3"/>
      <c r="AB64" s="3"/>
    </row>
    <row r="65" spans="2:28" x14ac:dyDescent="0.3">
      <c r="B65" s="53">
        <v>45859</v>
      </c>
      <c r="C65" s="4"/>
      <c r="D65" s="4">
        <f t="shared" si="14"/>
        <v>66</v>
      </c>
      <c r="E65" s="4"/>
      <c r="F65" s="4"/>
      <c r="G65" s="4">
        <f t="shared" si="15"/>
        <v>4472390</v>
      </c>
      <c r="H65" s="4"/>
      <c r="I65" s="4"/>
      <c r="J65" s="4">
        <f t="shared" si="16"/>
        <v>154</v>
      </c>
      <c r="K65" s="4"/>
      <c r="L65" s="4" t="e">
        <f t="shared" si="12"/>
        <v>#DIV/0!</v>
      </c>
      <c r="M65" s="4"/>
      <c r="N65" s="4"/>
      <c r="O65" s="4"/>
      <c r="P65" s="3"/>
      <c r="Q65" s="3">
        <f t="shared" si="17"/>
        <v>11</v>
      </c>
      <c r="R65" s="3"/>
      <c r="S65" s="58"/>
      <c r="T65" s="58">
        <f t="shared" si="18"/>
        <v>1211821</v>
      </c>
      <c r="U65" s="58"/>
      <c r="V65" s="4"/>
      <c r="W65" s="4">
        <f t="shared" si="19"/>
        <v>50</v>
      </c>
      <c r="X65" s="4"/>
      <c r="Y65" s="4" t="e">
        <f t="shared" si="13"/>
        <v>#DIV/0!</v>
      </c>
      <c r="Z65" s="4"/>
      <c r="AA65" s="3"/>
      <c r="AB65" s="3"/>
    </row>
    <row r="66" spans="2:28" x14ac:dyDescent="0.3">
      <c r="B66" s="53">
        <v>45860</v>
      </c>
      <c r="C66" s="4"/>
      <c r="D66" s="4">
        <f t="shared" si="14"/>
        <v>66</v>
      </c>
      <c r="E66" s="4"/>
      <c r="F66" s="4"/>
      <c r="G66" s="4">
        <f t="shared" si="15"/>
        <v>4472390</v>
      </c>
      <c r="H66" s="4"/>
      <c r="I66" s="4"/>
      <c r="J66" s="4">
        <f t="shared" si="16"/>
        <v>154</v>
      </c>
      <c r="K66" s="4"/>
      <c r="L66" s="4" t="e">
        <f t="shared" si="12"/>
        <v>#DIV/0!</v>
      </c>
      <c r="M66" s="4"/>
      <c r="N66" s="4"/>
      <c r="O66" s="4"/>
      <c r="P66" s="3"/>
      <c r="Q66" s="3">
        <f t="shared" si="17"/>
        <v>11</v>
      </c>
      <c r="R66" s="3"/>
      <c r="S66" s="58"/>
      <c r="T66" s="58">
        <f t="shared" si="18"/>
        <v>1211821</v>
      </c>
      <c r="U66" s="58"/>
      <c r="V66" s="4"/>
      <c r="W66" s="4">
        <f t="shared" si="19"/>
        <v>50</v>
      </c>
      <c r="X66" s="4"/>
      <c r="Y66" s="4" t="e">
        <f t="shared" si="13"/>
        <v>#DIV/0!</v>
      </c>
      <c r="Z66" s="4"/>
      <c r="AA66" s="3"/>
      <c r="AB66" s="3"/>
    </row>
    <row r="67" spans="2:28" x14ac:dyDescent="0.3">
      <c r="B67" s="53">
        <v>45861</v>
      </c>
      <c r="C67" s="4"/>
      <c r="D67" s="4">
        <f t="shared" si="14"/>
        <v>66</v>
      </c>
      <c r="E67" s="4"/>
      <c r="F67" s="4"/>
      <c r="G67" s="4">
        <f t="shared" si="15"/>
        <v>4472390</v>
      </c>
      <c r="H67" s="4"/>
      <c r="I67" s="4"/>
      <c r="J67" s="4">
        <f t="shared" si="16"/>
        <v>154</v>
      </c>
      <c r="K67" s="4"/>
      <c r="L67" s="4" t="e">
        <f t="shared" si="12"/>
        <v>#DIV/0!</v>
      </c>
      <c r="M67" s="4"/>
      <c r="N67" s="4"/>
      <c r="O67" s="4"/>
      <c r="P67" s="3"/>
      <c r="Q67" s="3">
        <f t="shared" si="17"/>
        <v>11</v>
      </c>
      <c r="R67" s="3"/>
      <c r="S67" s="58"/>
      <c r="T67" s="58">
        <f t="shared" si="18"/>
        <v>1211821</v>
      </c>
      <c r="U67" s="58"/>
      <c r="V67" s="4"/>
      <c r="W67" s="4">
        <f t="shared" si="19"/>
        <v>50</v>
      </c>
      <c r="X67" s="4"/>
      <c r="Y67" s="4" t="e">
        <f t="shared" si="13"/>
        <v>#DIV/0!</v>
      </c>
      <c r="Z67" s="4"/>
      <c r="AA67" s="3"/>
      <c r="AB67" s="3"/>
    </row>
    <row r="68" spans="2:28" x14ac:dyDescent="0.3">
      <c r="B68" s="53">
        <v>45862</v>
      </c>
      <c r="C68" s="4"/>
      <c r="D68" s="4">
        <f t="shared" si="14"/>
        <v>66</v>
      </c>
      <c r="E68" s="4"/>
      <c r="F68" s="4"/>
      <c r="G68" s="4">
        <f t="shared" si="15"/>
        <v>4472390</v>
      </c>
      <c r="H68" s="4"/>
      <c r="I68" s="4"/>
      <c r="J68" s="4">
        <f t="shared" si="16"/>
        <v>154</v>
      </c>
      <c r="K68" s="4"/>
      <c r="L68" s="4" t="e">
        <f t="shared" si="12"/>
        <v>#DIV/0!</v>
      </c>
      <c r="M68" s="4"/>
      <c r="N68" s="4"/>
      <c r="O68" s="4"/>
      <c r="P68" s="3"/>
      <c r="Q68" s="3">
        <f t="shared" si="17"/>
        <v>11</v>
      </c>
      <c r="R68" s="3"/>
      <c r="S68" s="58"/>
      <c r="T68" s="58">
        <f t="shared" si="18"/>
        <v>1211821</v>
      </c>
      <c r="U68" s="58"/>
      <c r="V68" s="4"/>
      <c r="W68" s="4">
        <f t="shared" si="19"/>
        <v>50</v>
      </c>
      <c r="X68" s="4"/>
      <c r="Y68" s="4" t="e">
        <f t="shared" si="13"/>
        <v>#DIV/0!</v>
      </c>
      <c r="Z68" s="4"/>
      <c r="AA68" s="3"/>
      <c r="AB68" s="3"/>
    </row>
    <row r="69" spans="2:28" x14ac:dyDescent="0.3">
      <c r="B69" s="53">
        <v>45863</v>
      </c>
      <c r="C69" s="4"/>
      <c r="D69" s="4">
        <f t="shared" si="14"/>
        <v>66</v>
      </c>
      <c r="E69" s="4"/>
      <c r="F69" s="4"/>
      <c r="G69" s="4">
        <f t="shared" si="15"/>
        <v>4472390</v>
      </c>
      <c r="H69" s="4"/>
      <c r="I69" s="4"/>
      <c r="J69" s="4">
        <f t="shared" si="16"/>
        <v>154</v>
      </c>
      <c r="K69" s="4"/>
      <c r="L69" s="4" t="e">
        <f t="shared" si="12"/>
        <v>#DIV/0!</v>
      </c>
      <c r="M69" s="4"/>
      <c r="N69" s="4"/>
      <c r="O69" s="4"/>
      <c r="P69" s="3"/>
      <c r="Q69" s="3">
        <f t="shared" si="17"/>
        <v>11</v>
      </c>
      <c r="R69" s="3"/>
      <c r="S69" s="58"/>
      <c r="T69" s="58">
        <f t="shared" si="18"/>
        <v>1211821</v>
      </c>
      <c r="U69" s="58"/>
      <c r="V69" s="4"/>
      <c r="W69" s="4">
        <f t="shared" si="19"/>
        <v>50</v>
      </c>
      <c r="X69" s="4"/>
      <c r="Y69" s="4" t="e">
        <f t="shared" si="13"/>
        <v>#DIV/0!</v>
      </c>
      <c r="Z69" s="4"/>
      <c r="AA69" s="3"/>
      <c r="AB69" s="3"/>
    </row>
    <row r="70" spans="2:28" x14ac:dyDescent="0.3">
      <c r="B70" s="53">
        <v>45864</v>
      </c>
      <c r="C70" s="4"/>
      <c r="D70" s="4">
        <f t="shared" si="14"/>
        <v>66</v>
      </c>
      <c r="E70" s="4"/>
      <c r="F70" s="4"/>
      <c r="G70" s="4">
        <f t="shared" si="15"/>
        <v>4472390</v>
      </c>
      <c r="H70" s="4"/>
      <c r="I70" s="4"/>
      <c r="J70" s="4">
        <f t="shared" si="16"/>
        <v>154</v>
      </c>
      <c r="K70" s="4"/>
      <c r="L70" s="4" t="e">
        <f t="shared" si="12"/>
        <v>#DIV/0!</v>
      </c>
      <c r="M70" s="4"/>
      <c r="N70" s="4"/>
      <c r="O70" s="4"/>
      <c r="P70" s="3"/>
      <c r="Q70" s="3">
        <f t="shared" si="17"/>
        <v>11</v>
      </c>
      <c r="R70" s="3"/>
      <c r="S70" s="58"/>
      <c r="T70" s="58">
        <f t="shared" si="18"/>
        <v>1211821</v>
      </c>
      <c r="U70" s="58"/>
      <c r="V70" s="4"/>
      <c r="W70" s="4">
        <f t="shared" si="19"/>
        <v>50</v>
      </c>
      <c r="X70" s="4"/>
      <c r="Y70" s="4" t="e">
        <f t="shared" si="13"/>
        <v>#DIV/0!</v>
      </c>
      <c r="Z70" s="4"/>
      <c r="AA70" s="3"/>
      <c r="AB70" s="3"/>
    </row>
    <row r="71" spans="2:28" x14ac:dyDescent="0.3">
      <c r="B71" s="53">
        <v>45865</v>
      </c>
      <c r="C71" s="4"/>
      <c r="D71" s="4">
        <f t="shared" si="14"/>
        <v>66</v>
      </c>
      <c r="E71" s="4"/>
      <c r="F71" s="4"/>
      <c r="G71" s="4">
        <f t="shared" si="15"/>
        <v>4472390</v>
      </c>
      <c r="H71" s="4"/>
      <c r="I71" s="4"/>
      <c r="J71" s="4">
        <f t="shared" si="16"/>
        <v>154</v>
      </c>
      <c r="K71" s="4"/>
      <c r="L71" s="4" t="e">
        <f t="shared" si="12"/>
        <v>#DIV/0!</v>
      </c>
      <c r="M71" s="4"/>
      <c r="N71" s="4"/>
      <c r="O71" s="4"/>
      <c r="P71" s="3"/>
      <c r="Q71" s="3">
        <f t="shared" si="17"/>
        <v>11</v>
      </c>
      <c r="R71" s="3"/>
      <c r="S71" s="58"/>
      <c r="T71" s="58">
        <f t="shared" si="18"/>
        <v>1211821</v>
      </c>
      <c r="U71" s="58"/>
      <c r="V71" s="4"/>
      <c r="W71" s="4">
        <f t="shared" si="19"/>
        <v>50</v>
      </c>
      <c r="X71" s="4"/>
      <c r="Y71" s="4" t="e">
        <f t="shared" si="13"/>
        <v>#DIV/0!</v>
      </c>
      <c r="Z71" s="4"/>
      <c r="AA71" s="3"/>
      <c r="AB71" s="3"/>
    </row>
    <row r="72" spans="2:28" x14ac:dyDescent="0.3">
      <c r="B72" s="53">
        <v>45866</v>
      </c>
      <c r="C72" s="4"/>
      <c r="D72" s="4">
        <f t="shared" si="14"/>
        <v>66</v>
      </c>
      <c r="E72" s="4"/>
      <c r="F72" s="4"/>
      <c r="G72" s="4">
        <f t="shared" si="15"/>
        <v>4472390</v>
      </c>
      <c r="H72" s="4"/>
      <c r="I72" s="4"/>
      <c r="J72" s="4">
        <f t="shared" si="16"/>
        <v>154</v>
      </c>
      <c r="K72" s="4"/>
      <c r="L72" s="4" t="e">
        <f t="shared" si="12"/>
        <v>#DIV/0!</v>
      </c>
      <c r="M72" s="4"/>
      <c r="N72" s="4"/>
      <c r="O72" s="4"/>
      <c r="P72" s="3"/>
      <c r="Q72" s="3">
        <f t="shared" si="17"/>
        <v>11</v>
      </c>
      <c r="R72" s="3"/>
      <c r="S72" s="58"/>
      <c r="T72" s="58">
        <f t="shared" si="18"/>
        <v>1211821</v>
      </c>
      <c r="U72" s="58"/>
      <c r="V72" s="4"/>
      <c r="W72" s="4">
        <f t="shared" si="19"/>
        <v>50</v>
      </c>
      <c r="X72" s="4"/>
      <c r="Y72" s="4" t="e">
        <f t="shared" si="13"/>
        <v>#DIV/0!</v>
      </c>
      <c r="Z72" s="4"/>
      <c r="AA72" s="3"/>
      <c r="AB72" s="3"/>
    </row>
    <row r="73" spans="2:28" x14ac:dyDescent="0.3">
      <c r="B73" s="53">
        <v>45867</v>
      </c>
      <c r="C73" s="4"/>
      <c r="D73" s="4">
        <f t="shared" ref="D73:D74" si="20">+D72+C73</f>
        <v>66</v>
      </c>
      <c r="E73" s="4"/>
      <c r="F73" s="4"/>
      <c r="G73" s="4">
        <f t="shared" ref="G73:G74" si="21">+G72+F73</f>
        <v>4472390</v>
      </c>
      <c r="H73" s="4"/>
      <c r="I73" s="4"/>
      <c r="J73" s="4">
        <f t="shared" ref="J73:J74" si="22">+J72+I73</f>
        <v>154</v>
      </c>
      <c r="K73" s="4"/>
      <c r="L73" s="4" t="e">
        <f t="shared" ref="L73:L74" si="23">+F73/I73</f>
        <v>#DIV/0!</v>
      </c>
      <c r="M73" s="4"/>
      <c r="N73" s="4"/>
      <c r="O73" s="4"/>
      <c r="P73" s="3"/>
      <c r="Q73" s="3">
        <f t="shared" ref="Q73:Q74" si="24">+Q72+P73</f>
        <v>11</v>
      </c>
      <c r="R73" s="3"/>
      <c r="S73" s="58"/>
      <c r="T73" s="58">
        <f t="shared" ref="T73:T74" si="25">+T72+S73</f>
        <v>1211821</v>
      </c>
      <c r="U73" s="58"/>
      <c r="V73" s="4"/>
      <c r="W73" s="4">
        <f t="shared" ref="W73:W74" si="26">+W72+V73</f>
        <v>50</v>
      </c>
      <c r="X73" s="4"/>
      <c r="Y73" s="4" t="e">
        <f t="shared" ref="Y73:Y74" si="27">+S73/V73</f>
        <v>#DIV/0!</v>
      </c>
      <c r="Z73" s="4"/>
      <c r="AA73" s="3"/>
      <c r="AB73" s="3"/>
    </row>
    <row r="74" spans="2:28" x14ac:dyDescent="0.3">
      <c r="B74" s="53">
        <v>45868</v>
      </c>
      <c r="C74" s="4"/>
      <c r="D74" s="4">
        <f t="shared" si="20"/>
        <v>66</v>
      </c>
      <c r="E74" s="4"/>
      <c r="F74" s="4"/>
      <c r="G74" s="4">
        <f t="shared" si="21"/>
        <v>4472390</v>
      </c>
      <c r="H74" s="4"/>
      <c r="I74" s="4"/>
      <c r="J74" s="4">
        <f t="shared" si="22"/>
        <v>154</v>
      </c>
      <c r="K74" s="4"/>
      <c r="L74" s="4" t="e">
        <f t="shared" si="23"/>
        <v>#DIV/0!</v>
      </c>
      <c r="M74" s="4"/>
      <c r="N74" s="4"/>
      <c r="O74" s="4"/>
      <c r="P74" s="3"/>
      <c r="Q74" s="3">
        <f t="shared" si="24"/>
        <v>11</v>
      </c>
      <c r="R74" s="3"/>
      <c r="S74" s="58"/>
      <c r="T74" s="58">
        <f t="shared" si="25"/>
        <v>1211821</v>
      </c>
      <c r="U74" s="58"/>
      <c r="V74" s="4"/>
      <c r="W74" s="4">
        <f t="shared" si="26"/>
        <v>50</v>
      </c>
      <c r="X74" s="4"/>
      <c r="Y74" s="4" t="e">
        <f t="shared" si="27"/>
        <v>#DIV/0!</v>
      </c>
      <c r="Z74" s="4"/>
      <c r="AA74" s="3"/>
      <c r="AB74" s="3"/>
    </row>
    <row r="75" spans="2:28" x14ac:dyDescent="0.3">
      <c r="B75" s="53">
        <v>45869</v>
      </c>
      <c r="C75" s="4"/>
      <c r="D75" s="4">
        <f t="shared" ref="D75" si="28">+D74+C75</f>
        <v>66</v>
      </c>
      <c r="E75" s="4"/>
      <c r="F75" s="4"/>
      <c r="G75" s="4">
        <f t="shared" ref="G75" si="29">+G74+F75</f>
        <v>4472390</v>
      </c>
      <c r="H75" s="4"/>
      <c r="I75" s="4"/>
      <c r="J75" s="4">
        <f t="shared" ref="J75" si="30">+J74+I75</f>
        <v>154</v>
      </c>
      <c r="K75" s="4"/>
      <c r="L75" s="4" t="e">
        <f t="shared" ref="L75" si="31">+F75/I75</f>
        <v>#DIV/0!</v>
      </c>
      <c r="M75" s="4"/>
      <c r="N75" s="4"/>
      <c r="O75" s="4"/>
      <c r="P75" s="3"/>
      <c r="Q75" s="3">
        <f t="shared" ref="Q75" si="32">+Q74+P75</f>
        <v>11</v>
      </c>
      <c r="R75" s="3"/>
      <c r="S75" s="58"/>
      <c r="T75" s="58">
        <f t="shared" ref="T75" si="33">+T74+S75</f>
        <v>1211821</v>
      </c>
      <c r="U75" s="58"/>
      <c r="V75" s="4"/>
      <c r="W75" s="4">
        <f t="shared" ref="W75" si="34">+W74+V75</f>
        <v>50</v>
      </c>
      <c r="X75" s="4"/>
      <c r="Y75" s="4" t="e">
        <f t="shared" ref="Y75" si="35">+S75/V75</f>
        <v>#DIV/0!</v>
      </c>
      <c r="Z75" s="4"/>
      <c r="AA75" s="3"/>
      <c r="AB75" s="3"/>
    </row>
    <row r="76" spans="2:28" ht="18" x14ac:dyDescent="0.35">
      <c r="B76" s="54" t="s">
        <v>22</v>
      </c>
      <c r="C76" s="44">
        <f t="shared" ref="C76:J76" si="36">SUM(C45:C74)</f>
        <v>66</v>
      </c>
      <c r="D76" s="44">
        <f t="shared" si="36"/>
        <v>1800</v>
      </c>
      <c r="E76" s="44">
        <f t="shared" si="36"/>
        <v>0</v>
      </c>
      <c r="F76" s="44">
        <f t="shared" si="36"/>
        <v>4472390</v>
      </c>
      <c r="G76" s="44">
        <f t="shared" si="36"/>
        <v>122285330</v>
      </c>
      <c r="H76" s="44">
        <f t="shared" si="36"/>
        <v>0</v>
      </c>
      <c r="I76" s="44">
        <f t="shared" si="36"/>
        <v>154</v>
      </c>
      <c r="J76" s="44">
        <f t="shared" si="36"/>
        <v>4240</v>
      </c>
      <c r="K76" s="44"/>
      <c r="L76" s="46">
        <f t="shared" si="12"/>
        <v>29041.493506493505</v>
      </c>
      <c r="M76" s="46"/>
      <c r="N76" s="46">
        <f>SUM(N45:N74)</f>
        <v>3</v>
      </c>
      <c r="O76" s="46">
        <f>SUM(O45:O74)</f>
        <v>330000</v>
      </c>
      <c r="P76" s="97">
        <f>SUM(P45:P74)</f>
        <v>11</v>
      </c>
      <c r="Q76" s="97">
        <f>SUM(Q45:Q74)</f>
        <v>297</v>
      </c>
      <c r="R76" s="97"/>
      <c r="S76" s="97">
        <f>SUM(S45:S74)</f>
        <v>1211821</v>
      </c>
      <c r="T76" s="97">
        <f>SUM(T45:T74)</f>
        <v>32811834</v>
      </c>
      <c r="U76" s="97"/>
      <c r="V76" s="97">
        <f>SUM(V45:V74)</f>
        <v>50</v>
      </c>
      <c r="W76" s="97">
        <f>SUM(W45:W74)</f>
        <v>1353</v>
      </c>
      <c r="X76" s="97"/>
      <c r="Y76" s="97">
        <f>+S76/V76</f>
        <v>24236.42</v>
      </c>
      <c r="Z76" s="97"/>
      <c r="AA76" s="157"/>
      <c r="AB76" s="157"/>
    </row>
  </sheetData>
  <mergeCells count="9">
    <mergeCell ref="B43:M43"/>
    <mergeCell ref="B2:Z2"/>
    <mergeCell ref="B3:Z3"/>
    <mergeCell ref="B4:M4"/>
    <mergeCell ref="P4:Z4"/>
    <mergeCell ref="N43:O43"/>
    <mergeCell ref="P43:AB43"/>
    <mergeCell ref="B42:AB42"/>
    <mergeCell ref="B41:AB4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8616A-43D5-467E-80E3-F1A5575AC781}">
  <dimension ref="C3:N74"/>
  <sheetViews>
    <sheetView topLeftCell="A40" workbookViewId="0">
      <selection activeCell="K49" sqref="K49"/>
    </sheetView>
  </sheetViews>
  <sheetFormatPr baseColWidth="10" defaultRowHeight="14.4" x14ac:dyDescent="0.3"/>
  <cols>
    <col min="3" max="3" width="14.5546875" customWidth="1"/>
    <col min="5" max="5" width="14.109375" customWidth="1"/>
    <col min="6" max="6" width="8" bestFit="1" customWidth="1"/>
    <col min="7" max="7" width="12.77734375" bestFit="1" customWidth="1"/>
    <col min="8" max="8" width="15.109375" bestFit="1" customWidth="1"/>
    <col min="9" max="9" width="8" bestFit="1" customWidth="1"/>
    <col min="11" max="11" width="12.44140625" bestFit="1" customWidth="1"/>
    <col min="12" max="12" width="9.44140625" bestFit="1" customWidth="1"/>
    <col min="14" max="14" width="8" bestFit="1" customWidth="1"/>
  </cols>
  <sheetData>
    <row r="3" spans="3:14" ht="21" x14ac:dyDescent="0.4">
      <c r="C3" s="241">
        <v>45474</v>
      </c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</row>
    <row r="4" spans="3:14" ht="21" x14ac:dyDescent="0.4">
      <c r="C4" s="243" t="s">
        <v>81</v>
      </c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</row>
    <row r="5" spans="3:14" ht="43.2" x14ac:dyDescent="0.3">
      <c r="C5" s="52" t="s">
        <v>14</v>
      </c>
      <c r="D5" s="7" t="s">
        <v>0</v>
      </c>
      <c r="E5" s="7" t="s">
        <v>20</v>
      </c>
      <c r="F5" s="7" t="s">
        <v>76</v>
      </c>
      <c r="G5" s="7" t="s">
        <v>1</v>
      </c>
      <c r="H5" s="7" t="s">
        <v>2</v>
      </c>
      <c r="I5" s="7" t="s">
        <v>76</v>
      </c>
      <c r="J5" s="7" t="s">
        <v>17</v>
      </c>
      <c r="K5" s="7" t="s">
        <v>19</v>
      </c>
      <c r="L5" s="7" t="s">
        <v>76</v>
      </c>
      <c r="M5" s="7" t="s">
        <v>15</v>
      </c>
      <c r="N5" s="7" t="s">
        <v>76</v>
      </c>
    </row>
    <row r="6" spans="3:14" x14ac:dyDescent="0.3">
      <c r="C6" s="53">
        <v>45474</v>
      </c>
      <c r="D6" s="4">
        <v>4</v>
      </c>
      <c r="E6" s="4">
        <v>4</v>
      </c>
      <c r="F6" s="4"/>
      <c r="G6" s="4">
        <v>154990</v>
      </c>
      <c r="H6" s="4">
        <v>154990</v>
      </c>
      <c r="I6" s="4"/>
      <c r="J6" s="4">
        <v>4</v>
      </c>
      <c r="K6" s="4">
        <v>4</v>
      </c>
      <c r="L6" s="4"/>
      <c r="M6" s="4">
        <v>38747.5</v>
      </c>
      <c r="N6" s="4"/>
    </row>
    <row r="7" spans="3:14" x14ac:dyDescent="0.3">
      <c r="C7" s="53">
        <v>45475</v>
      </c>
      <c r="D7" s="4">
        <v>1</v>
      </c>
      <c r="E7" s="4">
        <v>5</v>
      </c>
      <c r="F7" s="4"/>
      <c r="G7" s="4">
        <v>55040</v>
      </c>
      <c r="H7" s="4">
        <v>210030</v>
      </c>
      <c r="I7" s="4"/>
      <c r="J7" s="4">
        <v>2</v>
      </c>
      <c r="K7" s="4">
        <v>6</v>
      </c>
      <c r="L7" s="4"/>
      <c r="M7" s="4">
        <v>27520</v>
      </c>
      <c r="N7" s="4"/>
    </row>
    <row r="8" spans="3:14" x14ac:dyDescent="0.3">
      <c r="C8" s="53">
        <v>45476</v>
      </c>
      <c r="D8" s="4">
        <v>3</v>
      </c>
      <c r="E8" s="4">
        <v>8</v>
      </c>
      <c r="F8" s="4"/>
      <c r="G8" s="4">
        <v>181665</v>
      </c>
      <c r="H8" s="4">
        <v>391695</v>
      </c>
      <c r="I8" s="4"/>
      <c r="J8" s="4">
        <v>3</v>
      </c>
      <c r="K8" s="4">
        <v>9</v>
      </c>
      <c r="L8" s="4"/>
      <c r="M8" s="4">
        <v>60555</v>
      </c>
      <c r="N8" s="4"/>
    </row>
    <row r="9" spans="3:14" x14ac:dyDescent="0.3">
      <c r="C9" s="53">
        <v>45477</v>
      </c>
      <c r="D9" s="4">
        <v>3</v>
      </c>
      <c r="E9" s="4">
        <v>11</v>
      </c>
      <c r="F9" s="4"/>
      <c r="G9" s="4">
        <v>294002</v>
      </c>
      <c r="H9" s="4">
        <v>685697</v>
      </c>
      <c r="I9" s="4"/>
      <c r="J9" s="4">
        <v>6</v>
      </c>
      <c r="K9" s="4">
        <v>15</v>
      </c>
      <c r="L9" s="4"/>
      <c r="M9" s="4">
        <v>49000.333333333336</v>
      </c>
      <c r="N9" s="4"/>
    </row>
    <row r="10" spans="3:14" x14ac:dyDescent="0.3">
      <c r="C10" s="53">
        <v>45478</v>
      </c>
      <c r="D10" s="4">
        <v>1</v>
      </c>
      <c r="E10" s="4">
        <v>12</v>
      </c>
      <c r="F10" s="4"/>
      <c r="G10" s="4">
        <v>16747</v>
      </c>
      <c r="H10" s="4">
        <v>702444</v>
      </c>
      <c r="I10" s="4"/>
      <c r="J10" s="4">
        <v>1</v>
      </c>
      <c r="K10" s="4">
        <v>16</v>
      </c>
      <c r="L10" s="4"/>
      <c r="M10" s="4">
        <v>16747</v>
      </c>
      <c r="N10" s="4"/>
    </row>
    <row r="11" spans="3:14" x14ac:dyDescent="0.3">
      <c r="C11" s="53">
        <v>45479</v>
      </c>
      <c r="D11" s="4">
        <v>0</v>
      </c>
      <c r="E11" s="4">
        <v>12</v>
      </c>
      <c r="F11" s="4"/>
      <c r="G11" s="4">
        <v>0</v>
      </c>
      <c r="H11" s="4">
        <v>702444</v>
      </c>
      <c r="I11" s="4"/>
      <c r="J11" s="4">
        <v>0</v>
      </c>
      <c r="K11" s="4">
        <v>16</v>
      </c>
      <c r="L11" s="4"/>
      <c r="M11" s="4">
        <v>0</v>
      </c>
      <c r="N11" s="4"/>
    </row>
    <row r="12" spans="3:14" x14ac:dyDescent="0.3">
      <c r="C12" s="53">
        <v>45480</v>
      </c>
      <c r="D12" s="4">
        <v>2</v>
      </c>
      <c r="E12" s="4">
        <v>14</v>
      </c>
      <c r="F12" s="4"/>
      <c r="G12" s="4">
        <v>164120</v>
      </c>
      <c r="H12" s="4">
        <v>866564</v>
      </c>
      <c r="I12" s="4"/>
      <c r="J12" s="4">
        <v>2</v>
      </c>
      <c r="K12" s="4">
        <v>18</v>
      </c>
      <c r="L12" s="4"/>
      <c r="M12" s="4">
        <v>82060</v>
      </c>
      <c r="N12" s="4"/>
    </row>
    <row r="13" spans="3:14" x14ac:dyDescent="0.3">
      <c r="C13" s="53">
        <v>45481</v>
      </c>
      <c r="D13" s="4">
        <v>0</v>
      </c>
      <c r="E13" s="4">
        <v>14</v>
      </c>
      <c r="F13" s="4"/>
      <c r="G13" s="4">
        <v>0</v>
      </c>
      <c r="H13" s="4">
        <v>866564</v>
      </c>
      <c r="I13" s="4"/>
      <c r="J13" s="4">
        <v>0</v>
      </c>
      <c r="K13" s="4">
        <v>18</v>
      </c>
      <c r="L13" s="4"/>
      <c r="M13" s="4">
        <v>0</v>
      </c>
      <c r="N13" s="4"/>
    </row>
    <row r="14" spans="3:14" x14ac:dyDescent="0.3">
      <c r="C14" s="53">
        <v>45482</v>
      </c>
      <c r="D14" s="4">
        <v>2</v>
      </c>
      <c r="E14" s="4">
        <v>16</v>
      </c>
      <c r="F14" s="4"/>
      <c r="G14" s="4">
        <v>44123</v>
      </c>
      <c r="H14" s="4">
        <v>910687</v>
      </c>
      <c r="I14" s="4"/>
      <c r="J14" s="4">
        <v>3</v>
      </c>
      <c r="K14" s="4">
        <v>21</v>
      </c>
      <c r="L14" s="4"/>
      <c r="M14" s="4">
        <v>14707.666666666666</v>
      </c>
      <c r="N14" s="4"/>
    </row>
    <row r="15" spans="3:14" x14ac:dyDescent="0.3">
      <c r="C15" s="53">
        <v>45483</v>
      </c>
      <c r="D15" s="4">
        <v>1</v>
      </c>
      <c r="E15" s="4">
        <v>17</v>
      </c>
      <c r="F15" s="4"/>
      <c r="G15" s="4">
        <v>9299</v>
      </c>
      <c r="H15" s="4">
        <v>919986</v>
      </c>
      <c r="I15" s="4"/>
      <c r="J15" s="4">
        <v>1</v>
      </c>
      <c r="K15" s="4">
        <v>22</v>
      </c>
      <c r="L15" s="4"/>
      <c r="M15" s="4">
        <v>9299</v>
      </c>
      <c r="N15" s="4"/>
    </row>
    <row r="16" spans="3:14" x14ac:dyDescent="0.3">
      <c r="C16" s="53">
        <v>45484</v>
      </c>
      <c r="D16" s="4">
        <v>0</v>
      </c>
      <c r="E16" s="4">
        <v>17</v>
      </c>
      <c r="F16" s="4"/>
      <c r="G16" s="4">
        <v>0</v>
      </c>
      <c r="H16" s="4">
        <v>919986</v>
      </c>
      <c r="I16" s="4"/>
      <c r="J16" s="4">
        <v>0</v>
      </c>
      <c r="K16" s="4">
        <v>22</v>
      </c>
      <c r="L16" s="4"/>
      <c r="M16" s="4">
        <v>0</v>
      </c>
      <c r="N16" s="4"/>
    </row>
    <row r="17" spans="3:14" x14ac:dyDescent="0.3">
      <c r="C17" s="53">
        <v>45485</v>
      </c>
      <c r="D17" s="4">
        <v>3</v>
      </c>
      <c r="E17" s="4">
        <v>20</v>
      </c>
      <c r="F17" s="4"/>
      <c r="G17" s="4">
        <v>348036</v>
      </c>
      <c r="H17" s="4">
        <v>1268022</v>
      </c>
      <c r="I17" s="4"/>
      <c r="J17" s="4">
        <v>4</v>
      </c>
      <c r="K17" s="4">
        <v>26</v>
      </c>
      <c r="L17" s="4"/>
      <c r="M17" s="4">
        <v>87009</v>
      </c>
      <c r="N17" s="4"/>
    </row>
    <row r="18" spans="3:14" x14ac:dyDescent="0.3">
      <c r="C18" s="53">
        <v>45486</v>
      </c>
      <c r="D18" s="4">
        <v>1</v>
      </c>
      <c r="E18" s="4">
        <v>21</v>
      </c>
      <c r="F18" s="4"/>
      <c r="G18" s="4">
        <v>83523</v>
      </c>
      <c r="H18" s="4">
        <v>1351545</v>
      </c>
      <c r="I18" s="4"/>
      <c r="J18" s="4">
        <v>1</v>
      </c>
      <c r="K18" s="4">
        <v>27</v>
      </c>
      <c r="L18" s="4"/>
      <c r="M18" s="4">
        <v>83523</v>
      </c>
      <c r="N18" s="4"/>
    </row>
    <row r="19" spans="3:14" x14ac:dyDescent="0.3">
      <c r="C19" s="53">
        <v>45487</v>
      </c>
      <c r="D19" s="4">
        <v>0</v>
      </c>
      <c r="E19" s="4">
        <v>21</v>
      </c>
      <c r="F19" s="4"/>
      <c r="G19" s="4">
        <v>0</v>
      </c>
      <c r="H19" s="4">
        <v>1351545</v>
      </c>
      <c r="I19" s="4"/>
      <c r="J19" s="4">
        <v>0</v>
      </c>
      <c r="K19" s="4">
        <v>27</v>
      </c>
      <c r="L19" s="4"/>
      <c r="M19" s="4">
        <v>0</v>
      </c>
      <c r="N19" s="4"/>
    </row>
    <row r="20" spans="3:14" x14ac:dyDescent="0.3">
      <c r="C20" s="53">
        <v>45488</v>
      </c>
      <c r="D20" s="4">
        <v>3</v>
      </c>
      <c r="E20" s="4">
        <v>24</v>
      </c>
      <c r="F20" s="4"/>
      <c r="G20" s="4">
        <v>266707</v>
      </c>
      <c r="H20" s="4">
        <v>1618252</v>
      </c>
      <c r="I20" s="4"/>
      <c r="J20" s="4">
        <v>4</v>
      </c>
      <c r="K20" s="4">
        <v>31</v>
      </c>
      <c r="L20" s="4"/>
      <c r="M20" s="4">
        <v>66676.75</v>
      </c>
      <c r="N20" s="4"/>
    </row>
    <row r="21" spans="3:14" x14ac:dyDescent="0.3">
      <c r="C21" s="53">
        <v>45489</v>
      </c>
      <c r="D21" s="4">
        <v>0</v>
      </c>
      <c r="E21" s="4">
        <v>24</v>
      </c>
      <c r="F21" s="4"/>
      <c r="G21" s="4">
        <v>0</v>
      </c>
      <c r="H21" s="4">
        <v>1618252</v>
      </c>
      <c r="I21" s="4"/>
      <c r="J21" s="4">
        <v>0</v>
      </c>
      <c r="K21" s="4">
        <v>31</v>
      </c>
      <c r="L21" s="4"/>
      <c r="M21" s="4">
        <v>0</v>
      </c>
      <c r="N21" s="4"/>
    </row>
    <row r="22" spans="3:14" x14ac:dyDescent="0.3">
      <c r="C22" s="53">
        <v>45490</v>
      </c>
      <c r="D22" s="4">
        <v>2</v>
      </c>
      <c r="E22" s="4">
        <v>26</v>
      </c>
      <c r="F22" s="4"/>
      <c r="G22" s="4">
        <v>40942</v>
      </c>
      <c r="H22" s="4">
        <v>1659194</v>
      </c>
      <c r="I22" s="4"/>
      <c r="J22" s="4">
        <v>2</v>
      </c>
      <c r="K22" s="4">
        <v>33</v>
      </c>
      <c r="L22" s="4"/>
      <c r="M22" s="4">
        <v>20471</v>
      </c>
      <c r="N22" s="4"/>
    </row>
    <row r="23" spans="3:14" x14ac:dyDescent="0.3">
      <c r="C23" s="53">
        <v>45491</v>
      </c>
      <c r="D23" s="4">
        <v>1</v>
      </c>
      <c r="E23" s="4">
        <v>27</v>
      </c>
      <c r="F23" s="4"/>
      <c r="G23" s="4">
        <v>24195</v>
      </c>
      <c r="H23" s="4">
        <v>1683389</v>
      </c>
      <c r="I23" s="4"/>
      <c r="J23" s="4">
        <v>1</v>
      </c>
      <c r="K23" s="4">
        <v>34</v>
      </c>
      <c r="L23" s="4"/>
      <c r="M23" s="4">
        <v>24195</v>
      </c>
      <c r="N23" s="4"/>
    </row>
    <row r="24" spans="3:14" x14ac:dyDescent="0.3">
      <c r="C24" s="53">
        <v>45492</v>
      </c>
      <c r="D24" s="4">
        <v>0</v>
      </c>
      <c r="E24" s="4">
        <v>27</v>
      </c>
      <c r="F24" s="4"/>
      <c r="G24" s="4">
        <v>0</v>
      </c>
      <c r="H24" s="4">
        <v>1683389</v>
      </c>
      <c r="I24" s="4"/>
      <c r="J24" s="4">
        <v>0</v>
      </c>
      <c r="K24" s="4">
        <v>34</v>
      </c>
      <c r="L24" s="4"/>
      <c r="M24" s="4">
        <v>0</v>
      </c>
      <c r="N24" s="4"/>
    </row>
    <row r="25" spans="3:14" x14ac:dyDescent="0.3">
      <c r="C25" s="53">
        <v>45493</v>
      </c>
      <c r="D25" s="4">
        <v>2</v>
      </c>
      <c r="E25" s="4">
        <v>29</v>
      </c>
      <c r="F25" s="4"/>
      <c r="G25" s="4">
        <v>174494</v>
      </c>
      <c r="H25" s="4">
        <v>1857883</v>
      </c>
      <c r="I25" s="4"/>
      <c r="J25" s="4">
        <v>2</v>
      </c>
      <c r="K25" s="4">
        <v>36</v>
      </c>
      <c r="L25" s="4"/>
      <c r="M25" s="4">
        <v>87247</v>
      </c>
      <c r="N25" s="4"/>
    </row>
    <row r="26" spans="3:14" x14ac:dyDescent="0.3">
      <c r="C26" s="53">
        <v>45494</v>
      </c>
      <c r="D26" s="4">
        <v>0</v>
      </c>
      <c r="E26" s="4">
        <v>29</v>
      </c>
      <c r="F26" s="4"/>
      <c r="G26" s="4">
        <v>0</v>
      </c>
      <c r="H26" s="4">
        <v>1857883</v>
      </c>
      <c r="I26" s="4"/>
      <c r="J26" s="4">
        <v>0</v>
      </c>
      <c r="K26" s="4">
        <v>36</v>
      </c>
      <c r="L26" s="4"/>
      <c r="M26" s="4">
        <v>0</v>
      </c>
      <c r="N26" s="4"/>
    </row>
    <row r="27" spans="3:14" x14ac:dyDescent="0.3">
      <c r="C27" s="53">
        <v>45495</v>
      </c>
      <c r="D27" s="4">
        <v>2</v>
      </c>
      <c r="E27" s="4">
        <v>31</v>
      </c>
      <c r="F27" s="4"/>
      <c r="G27" s="4">
        <v>40878</v>
      </c>
      <c r="H27" s="4">
        <v>1898761</v>
      </c>
      <c r="I27" s="4"/>
      <c r="J27" s="4">
        <v>2</v>
      </c>
      <c r="K27" s="4">
        <v>38</v>
      </c>
      <c r="L27" s="4"/>
      <c r="M27" s="4">
        <v>20439</v>
      </c>
      <c r="N27" s="4"/>
    </row>
    <row r="28" spans="3:14" x14ac:dyDescent="0.3">
      <c r="C28" s="53">
        <v>45496</v>
      </c>
      <c r="D28" s="4">
        <v>0</v>
      </c>
      <c r="E28" s="4">
        <v>31</v>
      </c>
      <c r="F28" s="4"/>
      <c r="G28" s="4">
        <v>0</v>
      </c>
      <c r="H28" s="4">
        <v>1898761</v>
      </c>
      <c r="I28" s="4"/>
      <c r="J28" s="4">
        <v>0</v>
      </c>
      <c r="K28" s="4">
        <v>38</v>
      </c>
      <c r="L28" s="4"/>
      <c r="M28" s="4">
        <v>0</v>
      </c>
      <c r="N28" s="4"/>
    </row>
    <row r="29" spans="3:14" x14ac:dyDescent="0.3">
      <c r="C29" s="53">
        <v>45497</v>
      </c>
      <c r="D29" s="4">
        <v>0</v>
      </c>
      <c r="E29" s="4">
        <v>31</v>
      </c>
      <c r="F29" s="4"/>
      <c r="G29" s="4">
        <v>0</v>
      </c>
      <c r="H29" s="4">
        <v>1898761</v>
      </c>
      <c r="I29" s="4"/>
      <c r="J29" s="4">
        <v>0</v>
      </c>
      <c r="K29" s="4">
        <v>38</v>
      </c>
      <c r="L29" s="4"/>
      <c r="M29" s="4">
        <v>0</v>
      </c>
      <c r="N29" s="4"/>
    </row>
    <row r="30" spans="3:14" x14ac:dyDescent="0.3">
      <c r="C30" s="53">
        <v>45498</v>
      </c>
      <c r="D30" s="4">
        <v>1</v>
      </c>
      <c r="E30" s="4">
        <v>32</v>
      </c>
      <c r="F30" s="4"/>
      <c r="G30" s="4">
        <v>9299</v>
      </c>
      <c r="H30" s="4">
        <v>1908060</v>
      </c>
      <c r="I30" s="4"/>
      <c r="J30" s="4">
        <v>1</v>
      </c>
      <c r="K30" s="4">
        <v>39</v>
      </c>
      <c r="L30" s="4"/>
      <c r="M30" s="4">
        <v>9299</v>
      </c>
      <c r="N30" s="4"/>
    </row>
    <row r="31" spans="3:14" x14ac:dyDescent="0.3">
      <c r="C31" s="53">
        <v>45499</v>
      </c>
      <c r="D31" s="4">
        <v>1</v>
      </c>
      <c r="E31" s="4">
        <v>33</v>
      </c>
      <c r="F31" s="4"/>
      <c r="G31" s="4">
        <v>14608</v>
      </c>
      <c r="H31" s="4">
        <v>1922668</v>
      </c>
      <c r="I31" s="4"/>
      <c r="J31" s="4">
        <v>2</v>
      </c>
      <c r="K31" s="4">
        <v>41</v>
      </c>
      <c r="L31" s="4"/>
      <c r="M31" s="4">
        <v>7304</v>
      </c>
      <c r="N31" s="4"/>
    </row>
    <row r="32" spans="3:14" x14ac:dyDescent="0.3">
      <c r="C32" s="53">
        <v>45500</v>
      </c>
      <c r="D32" s="4">
        <v>2</v>
      </c>
      <c r="E32" s="4">
        <v>35</v>
      </c>
      <c r="F32" s="4"/>
      <c r="G32" s="4">
        <v>68542</v>
      </c>
      <c r="H32" s="4">
        <v>1991210</v>
      </c>
      <c r="I32" s="4"/>
      <c r="J32" s="4">
        <v>2</v>
      </c>
      <c r="K32" s="4">
        <v>43</v>
      </c>
      <c r="L32" s="4"/>
      <c r="M32" s="4">
        <v>34271</v>
      </c>
      <c r="N32" s="4"/>
    </row>
    <row r="33" spans="3:14" x14ac:dyDescent="0.3">
      <c r="C33" s="53">
        <v>45501</v>
      </c>
      <c r="D33" s="4">
        <v>0</v>
      </c>
      <c r="E33" s="4">
        <v>35</v>
      </c>
      <c r="F33" s="4"/>
      <c r="G33" s="4">
        <v>0</v>
      </c>
      <c r="H33" s="4">
        <v>1991210</v>
      </c>
      <c r="I33" s="4"/>
      <c r="J33" s="4">
        <v>0</v>
      </c>
      <c r="K33" s="4">
        <v>43</v>
      </c>
      <c r="L33" s="4"/>
      <c r="M33" s="4">
        <v>0</v>
      </c>
      <c r="N33" s="4"/>
    </row>
    <row r="34" spans="3:14" x14ac:dyDescent="0.3">
      <c r="C34" s="53">
        <v>45502</v>
      </c>
      <c r="D34" s="4">
        <v>1</v>
      </c>
      <c r="E34" s="4">
        <v>36</v>
      </c>
      <c r="F34" s="4"/>
      <c r="G34" s="4">
        <v>101058</v>
      </c>
      <c r="H34" s="4">
        <v>2092268</v>
      </c>
      <c r="I34" s="4"/>
      <c r="J34" s="4">
        <v>2</v>
      </c>
      <c r="K34" s="4">
        <v>45</v>
      </c>
      <c r="L34" s="4"/>
      <c r="M34" s="4">
        <v>50529</v>
      </c>
      <c r="N34" s="4"/>
    </row>
    <row r="35" spans="3:14" x14ac:dyDescent="0.3">
      <c r="C35" s="53">
        <v>45503</v>
      </c>
      <c r="D35" s="4">
        <v>0</v>
      </c>
      <c r="E35" s="4">
        <v>36</v>
      </c>
      <c r="F35" s="4"/>
      <c r="G35" s="4">
        <v>0</v>
      </c>
      <c r="H35" s="4">
        <v>2092268</v>
      </c>
      <c r="I35" s="4"/>
      <c r="J35" s="4">
        <v>0</v>
      </c>
      <c r="K35" s="4">
        <v>45</v>
      </c>
      <c r="L35" s="4"/>
      <c r="M35" s="4">
        <v>0</v>
      </c>
      <c r="N35" s="4"/>
    </row>
    <row r="36" spans="3:14" x14ac:dyDescent="0.3">
      <c r="C36" s="53">
        <v>45504</v>
      </c>
      <c r="D36" s="4">
        <v>0</v>
      </c>
      <c r="E36" s="4">
        <v>36</v>
      </c>
      <c r="F36" s="4"/>
      <c r="G36" s="4">
        <v>0</v>
      </c>
      <c r="H36" s="4">
        <v>2092268</v>
      </c>
      <c r="I36" s="4"/>
      <c r="J36" s="4">
        <v>0</v>
      </c>
      <c r="K36" s="4">
        <v>45</v>
      </c>
      <c r="L36" s="4"/>
      <c r="M36" s="4">
        <v>0</v>
      </c>
      <c r="N36" s="4"/>
    </row>
    <row r="37" spans="3:14" ht="18" x14ac:dyDescent="0.35">
      <c r="C37" s="158"/>
      <c r="D37" s="44">
        <v>36</v>
      </c>
      <c r="E37" s="44">
        <v>678</v>
      </c>
      <c r="F37" s="44"/>
      <c r="G37" s="44">
        <v>2092268</v>
      </c>
      <c r="H37" s="44">
        <v>40974408</v>
      </c>
      <c r="I37" s="44"/>
      <c r="J37" s="44">
        <v>45</v>
      </c>
      <c r="K37" s="44">
        <v>852</v>
      </c>
      <c r="L37" s="44"/>
      <c r="M37" s="46">
        <v>46494.844444444447</v>
      </c>
      <c r="N37" s="46"/>
    </row>
    <row r="40" spans="3:14" ht="21" x14ac:dyDescent="0.4">
      <c r="C40" s="245">
        <v>45809</v>
      </c>
      <c r="D40" s="246"/>
      <c r="E40" s="246"/>
      <c r="F40" s="246"/>
      <c r="G40" s="246"/>
      <c r="H40" s="246"/>
      <c r="I40" s="246"/>
      <c r="J40" s="246"/>
      <c r="K40" s="246"/>
      <c r="L40" s="246"/>
      <c r="M40" s="246"/>
      <c r="N40" s="246"/>
    </row>
    <row r="41" spans="3:14" ht="21" x14ac:dyDescent="0.4">
      <c r="C41" s="247" t="s">
        <v>82</v>
      </c>
      <c r="D41" s="248"/>
      <c r="E41" s="248"/>
      <c r="F41" s="248"/>
      <c r="G41" s="248"/>
      <c r="H41" s="248"/>
      <c r="I41" s="248"/>
      <c r="J41" s="248"/>
      <c r="K41" s="248"/>
      <c r="L41" s="248"/>
      <c r="M41" s="248"/>
      <c r="N41" s="249"/>
    </row>
    <row r="42" spans="3:14" ht="43.2" x14ac:dyDescent="0.3">
      <c r="C42" s="52" t="s">
        <v>14</v>
      </c>
      <c r="D42" s="7" t="s">
        <v>0</v>
      </c>
      <c r="E42" s="7" t="s">
        <v>20</v>
      </c>
      <c r="F42" s="7" t="s">
        <v>76</v>
      </c>
      <c r="G42" s="7" t="s">
        <v>1</v>
      </c>
      <c r="H42" s="7" t="s">
        <v>2</v>
      </c>
      <c r="I42" s="7" t="s">
        <v>76</v>
      </c>
      <c r="J42" s="7" t="s">
        <v>17</v>
      </c>
      <c r="K42" s="7" t="s">
        <v>19</v>
      </c>
      <c r="L42" s="7" t="s">
        <v>76</v>
      </c>
      <c r="M42" s="7" t="s">
        <v>15</v>
      </c>
      <c r="N42" s="7" t="s">
        <v>76</v>
      </c>
    </row>
    <row r="43" spans="3:14" x14ac:dyDescent="0.3">
      <c r="C43" s="53">
        <v>45839</v>
      </c>
      <c r="D43" s="4">
        <v>0</v>
      </c>
      <c r="E43" s="4">
        <v>0</v>
      </c>
      <c r="F43" s="14">
        <f t="shared" ref="F43:F73" si="0">+E43/E6-1</f>
        <v>-1</v>
      </c>
      <c r="G43" s="4">
        <v>0</v>
      </c>
      <c r="H43" s="4">
        <v>0</v>
      </c>
      <c r="I43" s="14">
        <f t="shared" ref="I43:I73" si="1">+H43/H6-1</f>
        <v>-1</v>
      </c>
      <c r="J43" s="4">
        <v>0</v>
      </c>
      <c r="K43" s="4">
        <v>0</v>
      </c>
      <c r="L43" s="14">
        <f t="shared" ref="L43:L73" si="2">+K43/K6-1</f>
        <v>-1</v>
      </c>
      <c r="M43" s="128" t="e">
        <f t="shared" ref="M43:M74" si="3">+G43/J43</f>
        <v>#DIV/0!</v>
      </c>
      <c r="N43" s="14" t="e">
        <f t="shared" ref="N43:N73" si="4">+M43/M6-1</f>
        <v>#DIV/0!</v>
      </c>
    </row>
    <row r="44" spans="3:14" s="133" customFormat="1" x14ac:dyDescent="0.3">
      <c r="C44" s="53">
        <v>45840</v>
      </c>
      <c r="D44" s="128">
        <v>0</v>
      </c>
      <c r="E44" s="128">
        <f>+E43+D44</f>
        <v>0</v>
      </c>
      <c r="F44" s="14">
        <f t="shared" si="0"/>
        <v>-1</v>
      </c>
      <c r="G44" s="128">
        <v>0</v>
      </c>
      <c r="H44" s="128">
        <f>+H43+G44</f>
        <v>0</v>
      </c>
      <c r="I44" s="14">
        <f t="shared" si="1"/>
        <v>-1</v>
      </c>
      <c r="J44" s="128">
        <v>0</v>
      </c>
      <c r="K44" s="128">
        <f>+K43+J44</f>
        <v>0</v>
      </c>
      <c r="L44" s="14">
        <f t="shared" si="2"/>
        <v>-1</v>
      </c>
      <c r="M44" s="128" t="e">
        <f t="shared" si="3"/>
        <v>#DIV/0!</v>
      </c>
      <c r="N44" s="14" t="e">
        <f t="shared" si="4"/>
        <v>#DIV/0!</v>
      </c>
    </row>
    <row r="45" spans="3:14" x14ac:dyDescent="0.3">
      <c r="C45" s="53">
        <v>45841</v>
      </c>
      <c r="D45" s="4">
        <v>0</v>
      </c>
      <c r="E45" s="4">
        <f t="shared" ref="E45:E70" si="5">+E44+D45</f>
        <v>0</v>
      </c>
      <c r="F45" s="14">
        <f t="shared" si="0"/>
        <v>-1</v>
      </c>
      <c r="G45" s="4">
        <v>0</v>
      </c>
      <c r="H45" s="4">
        <f t="shared" ref="H45:H70" si="6">+H44+G45</f>
        <v>0</v>
      </c>
      <c r="I45" s="14">
        <f t="shared" si="1"/>
        <v>-1</v>
      </c>
      <c r="J45" s="4">
        <v>0</v>
      </c>
      <c r="K45" s="4">
        <f t="shared" ref="K45:K70" si="7">+K44+J45</f>
        <v>0</v>
      </c>
      <c r="L45" s="14">
        <f t="shared" si="2"/>
        <v>-1</v>
      </c>
      <c r="M45" s="128" t="e">
        <f t="shared" si="3"/>
        <v>#DIV/0!</v>
      </c>
      <c r="N45" s="14" t="e">
        <f t="shared" si="4"/>
        <v>#DIV/0!</v>
      </c>
    </row>
    <row r="46" spans="3:14" x14ac:dyDescent="0.3">
      <c r="C46" s="53">
        <v>45842</v>
      </c>
      <c r="D46" s="4">
        <v>0</v>
      </c>
      <c r="E46" s="4">
        <f t="shared" si="5"/>
        <v>0</v>
      </c>
      <c r="F46" s="14">
        <f t="shared" si="0"/>
        <v>-1</v>
      </c>
      <c r="G46" s="4">
        <v>0</v>
      </c>
      <c r="H46" s="4">
        <f t="shared" si="6"/>
        <v>0</v>
      </c>
      <c r="I46" s="14">
        <f t="shared" si="1"/>
        <v>-1</v>
      </c>
      <c r="J46" s="4">
        <v>0</v>
      </c>
      <c r="K46" s="4">
        <f t="shared" si="7"/>
        <v>0</v>
      </c>
      <c r="L46" s="14">
        <f t="shared" si="2"/>
        <v>-1</v>
      </c>
      <c r="M46" s="128" t="e">
        <f t="shared" si="3"/>
        <v>#DIV/0!</v>
      </c>
      <c r="N46" s="14" t="e">
        <f t="shared" si="4"/>
        <v>#DIV/0!</v>
      </c>
    </row>
    <row r="47" spans="3:14" x14ac:dyDescent="0.3">
      <c r="C47" s="53">
        <v>45843</v>
      </c>
      <c r="D47" s="4">
        <v>0</v>
      </c>
      <c r="E47" s="4">
        <f t="shared" si="5"/>
        <v>0</v>
      </c>
      <c r="F47" s="14">
        <f t="shared" si="0"/>
        <v>-1</v>
      </c>
      <c r="G47" s="4">
        <v>0</v>
      </c>
      <c r="H47" s="4">
        <f t="shared" si="6"/>
        <v>0</v>
      </c>
      <c r="I47" s="14">
        <f t="shared" si="1"/>
        <v>-1</v>
      </c>
      <c r="J47" s="4">
        <v>0</v>
      </c>
      <c r="K47" s="4">
        <f t="shared" si="7"/>
        <v>0</v>
      </c>
      <c r="L47" s="14">
        <f t="shared" si="2"/>
        <v>-1</v>
      </c>
      <c r="M47" s="128" t="e">
        <f t="shared" si="3"/>
        <v>#DIV/0!</v>
      </c>
      <c r="N47" s="14" t="e">
        <f t="shared" si="4"/>
        <v>#DIV/0!</v>
      </c>
    </row>
    <row r="48" spans="3:14" x14ac:dyDescent="0.3">
      <c r="C48" s="53">
        <v>45844</v>
      </c>
      <c r="D48" s="4">
        <v>0</v>
      </c>
      <c r="E48" s="4">
        <f t="shared" si="5"/>
        <v>0</v>
      </c>
      <c r="F48" s="14">
        <f t="shared" si="0"/>
        <v>-1</v>
      </c>
      <c r="G48" s="4">
        <v>0</v>
      </c>
      <c r="H48" s="4">
        <f t="shared" si="6"/>
        <v>0</v>
      </c>
      <c r="I48" s="14">
        <f t="shared" si="1"/>
        <v>-1</v>
      </c>
      <c r="J48" s="4">
        <v>0</v>
      </c>
      <c r="K48" s="4">
        <f t="shared" si="7"/>
        <v>0</v>
      </c>
      <c r="L48" s="14">
        <f t="shared" si="2"/>
        <v>-1</v>
      </c>
      <c r="M48" s="128" t="e">
        <f t="shared" si="3"/>
        <v>#DIV/0!</v>
      </c>
      <c r="N48" s="14" t="e">
        <f t="shared" si="4"/>
        <v>#DIV/0!</v>
      </c>
    </row>
    <row r="49" spans="3:14" x14ac:dyDescent="0.3">
      <c r="C49" s="53">
        <v>45845</v>
      </c>
      <c r="D49" s="4">
        <v>0</v>
      </c>
      <c r="E49" s="4">
        <f t="shared" si="5"/>
        <v>0</v>
      </c>
      <c r="F49" s="14">
        <f t="shared" si="0"/>
        <v>-1</v>
      </c>
      <c r="G49" s="4">
        <v>0</v>
      </c>
      <c r="H49" s="4">
        <f t="shared" si="6"/>
        <v>0</v>
      </c>
      <c r="I49" s="14">
        <f t="shared" si="1"/>
        <v>-1</v>
      </c>
      <c r="J49" s="4">
        <v>0</v>
      </c>
      <c r="K49" s="4">
        <f t="shared" si="7"/>
        <v>0</v>
      </c>
      <c r="L49" s="14">
        <f t="shared" si="2"/>
        <v>-1</v>
      </c>
      <c r="M49" s="128" t="e">
        <f t="shared" si="3"/>
        <v>#DIV/0!</v>
      </c>
      <c r="N49" s="14" t="e">
        <f t="shared" si="4"/>
        <v>#DIV/0!</v>
      </c>
    </row>
    <row r="50" spans="3:14" x14ac:dyDescent="0.3">
      <c r="C50" s="53">
        <v>45846</v>
      </c>
      <c r="D50" s="4"/>
      <c r="E50" s="4">
        <f t="shared" si="5"/>
        <v>0</v>
      </c>
      <c r="F50" s="14">
        <f t="shared" si="0"/>
        <v>-1</v>
      </c>
      <c r="G50" s="4"/>
      <c r="H50" s="4">
        <f t="shared" si="6"/>
        <v>0</v>
      </c>
      <c r="I50" s="14">
        <f t="shared" si="1"/>
        <v>-1</v>
      </c>
      <c r="J50" s="4"/>
      <c r="K50" s="4">
        <f t="shared" si="7"/>
        <v>0</v>
      </c>
      <c r="L50" s="14">
        <f t="shared" si="2"/>
        <v>-1</v>
      </c>
      <c r="M50" s="4" t="e">
        <f t="shared" si="3"/>
        <v>#DIV/0!</v>
      </c>
      <c r="N50" s="14" t="e">
        <f t="shared" si="4"/>
        <v>#DIV/0!</v>
      </c>
    </row>
    <row r="51" spans="3:14" x14ac:dyDescent="0.3">
      <c r="C51" s="53">
        <v>45847</v>
      </c>
      <c r="D51" s="4"/>
      <c r="E51" s="4">
        <f t="shared" si="5"/>
        <v>0</v>
      </c>
      <c r="F51" s="14">
        <f t="shared" si="0"/>
        <v>-1</v>
      </c>
      <c r="G51" s="4"/>
      <c r="H51" s="4">
        <f t="shared" si="6"/>
        <v>0</v>
      </c>
      <c r="I51" s="14">
        <f t="shared" si="1"/>
        <v>-1</v>
      </c>
      <c r="J51" s="4"/>
      <c r="K51" s="4">
        <f t="shared" si="7"/>
        <v>0</v>
      </c>
      <c r="L51" s="14">
        <f t="shared" si="2"/>
        <v>-1</v>
      </c>
      <c r="M51" s="4" t="e">
        <f t="shared" si="3"/>
        <v>#DIV/0!</v>
      </c>
      <c r="N51" s="14" t="e">
        <f t="shared" si="4"/>
        <v>#DIV/0!</v>
      </c>
    </row>
    <row r="52" spans="3:14" x14ac:dyDescent="0.3">
      <c r="C52" s="53">
        <v>45848</v>
      </c>
      <c r="D52" s="4"/>
      <c r="E52" s="4">
        <f t="shared" si="5"/>
        <v>0</v>
      </c>
      <c r="F52" s="14">
        <f t="shared" si="0"/>
        <v>-1</v>
      </c>
      <c r="G52" s="4"/>
      <c r="H52" s="4">
        <f t="shared" si="6"/>
        <v>0</v>
      </c>
      <c r="I52" s="14">
        <f t="shared" si="1"/>
        <v>-1</v>
      </c>
      <c r="J52" s="4"/>
      <c r="K52" s="4">
        <f t="shared" si="7"/>
        <v>0</v>
      </c>
      <c r="L52" s="14">
        <f t="shared" si="2"/>
        <v>-1</v>
      </c>
      <c r="M52" s="4" t="e">
        <f t="shared" si="3"/>
        <v>#DIV/0!</v>
      </c>
      <c r="N52" s="14" t="e">
        <f t="shared" si="4"/>
        <v>#DIV/0!</v>
      </c>
    </row>
    <row r="53" spans="3:14" ht="15" customHeight="1" x14ac:dyDescent="0.3">
      <c r="C53" s="53">
        <v>45849</v>
      </c>
      <c r="D53" s="4"/>
      <c r="E53" s="4">
        <f t="shared" si="5"/>
        <v>0</v>
      </c>
      <c r="F53" s="14">
        <f t="shared" si="0"/>
        <v>-1</v>
      </c>
      <c r="G53" s="4"/>
      <c r="H53" s="4">
        <f t="shared" si="6"/>
        <v>0</v>
      </c>
      <c r="I53" s="14">
        <f t="shared" si="1"/>
        <v>-1</v>
      </c>
      <c r="J53" s="4"/>
      <c r="K53" s="4">
        <f t="shared" si="7"/>
        <v>0</v>
      </c>
      <c r="L53" s="14">
        <f t="shared" si="2"/>
        <v>-1</v>
      </c>
      <c r="M53" s="4" t="e">
        <f t="shared" si="3"/>
        <v>#DIV/0!</v>
      </c>
      <c r="N53" s="14" t="e">
        <f t="shared" si="4"/>
        <v>#DIV/0!</v>
      </c>
    </row>
    <row r="54" spans="3:14" x14ac:dyDescent="0.3">
      <c r="C54" s="53">
        <v>45850</v>
      </c>
      <c r="D54" s="4"/>
      <c r="E54" s="4">
        <f t="shared" si="5"/>
        <v>0</v>
      </c>
      <c r="F54" s="14">
        <f t="shared" si="0"/>
        <v>-1</v>
      </c>
      <c r="G54" s="4"/>
      <c r="H54" s="4">
        <f t="shared" si="6"/>
        <v>0</v>
      </c>
      <c r="I54" s="14">
        <f t="shared" si="1"/>
        <v>-1</v>
      </c>
      <c r="J54" s="4"/>
      <c r="K54" s="4">
        <f t="shared" si="7"/>
        <v>0</v>
      </c>
      <c r="L54" s="14">
        <f t="shared" si="2"/>
        <v>-1</v>
      </c>
      <c r="M54" s="4" t="e">
        <f t="shared" si="3"/>
        <v>#DIV/0!</v>
      </c>
      <c r="N54" s="14" t="e">
        <f t="shared" si="4"/>
        <v>#DIV/0!</v>
      </c>
    </row>
    <row r="55" spans="3:14" x14ac:dyDescent="0.3">
      <c r="C55" s="53">
        <v>45851</v>
      </c>
      <c r="D55" s="4"/>
      <c r="E55" s="4">
        <f t="shared" si="5"/>
        <v>0</v>
      </c>
      <c r="F55" s="14">
        <f t="shared" si="0"/>
        <v>-1</v>
      </c>
      <c r="G55" s="4"/>
      <c r="H55" s="4">
        <f t="shared" si="6"/>
        <v>0</v>
      </c>
      <c r="I55" s="14">
        <f t="shared" si="1"/>
        <v>-1</v>
      </c>
      <c r="J55" s="4"/>
      <c r="K55" s="4">
        <f t="shared" si="7"/>
        <v>0</v>
      </c>
      <c r="L55" s="14">
        <f t="shared" si="2"/>
        <v>-1</v>
      </c>
      <c r="M55" s="4" t="e">
        <f t="shared" si="3"/>
        <v>#DIV/0!</v>
      </c>
      <c r="N55" s="14" t="e">
        <f t="shared" si="4"/>
        <v>#DIV/0!</v>
      </c>
    </row>
    <row r="56" spans="3:14" x14ac:dyDescent="0.3">
      <c r="C56" s="53">
        <v>45852</v>
      </c>
      <c r="D56" s="4"/>
      <c r="E56" s="4">
        <f t="shared" si="5"/>
        <v>0</v>
      </c>
      <c r="F56" s="14">
        <f t="shared" si="0"/>
        <v>-1</v>
      </c>
      <c r="G56" s="4"/>
      <c r="H56" s="4">
        <f t="shared" si="6"/>
        <v>0</v>
      </c>
      <c r="I56" s="14">
        <f t="shared" si="1"/>
        <v>-1</v>
      </c>
      <c r="J56" s="4"/>
      <c r="K56" s="4">
        <f t="shared" si="7"/>
        <v>0</v>
      </c>
      <c r="L56" s="14">
        <f t="shared" si="2"/>
        <v>-1</v>
      </c>
      <c r="M56" s="4" t="e">
        <f t="shared" si="3"/>
        <v>#DIV/0!</v>
      </c>
      <c r="N56" s="14" t="e">
        <f t="shared" si="4"/>
        <v>#DIV/0!</v>
      </c>
    </row>
    <row r="57" spans="3:14" x14ac:dyDescent="0.3">
      <c r="C57" s="53">
        <v>45853</v>
      </c>
      <c r="D57" s="4"/>
      <c r="E57" s="4">
        <f t="shared" si="5"/>
        <v>0</v>
      </c>
      <c r="F57" s="14">
        <f t="shared" si="0"/>
        <v>-1</v>
      </c>
      <c r="G57" s="4"/>
      <c r="H57" s="4">
        <f t="shared" si="6"/>
        <v>0</v>
      </c>
      <c r="I57" s="14">
        <f t="shared" si="1"/>
        <v>-1</v>
      </c>
      <c r="J57" s="4"/>
      <c r="K57" s="4">
        <f t="shared" si="7"/>
        <v>0</v>
      </c>
      <c r="L57" s="14">
        <f t="shared" si="2"/>
        <v>-1</v>
      </c>
      <c r="M57" s="4" t="e">
        <f t="shared" si="3"/>
        <v>#DIV/0!</v>
      </c>
      <c r="N57" s="14" t="e">
        <f t="shared" si="4"/>
        <v>#DIV/0!</v>
      </c>
    </row>
    <row r="58" spans="3:14" x14ac:dyDescent="0.3">
      <c r="C58" s="53">
        <v>45854</v>
      </c>
      <c r="D58" s="4"/>
      <c r="E58" s="4">
        <f t="shared" si="5"/>
        <v>0</v>
      </c>
      <c r="F58" s="14">
        <f t="shared" si="0"/>
        <v>-1</v>
      </c>
      <c r="G58" s="4"/>
      <c r="H58" s="4">
        <f t="shared" si="6"/>
        <v>0</v>
      </c>
      <c r="I58" s="14">
        <f t="shared" si="1"/>
        <v>-1</v>
      </c>
      <c r="J58" s="4"/>
      <c r="K58" s="4">
        <f t="shared" si="7"/>
        <v>0</v>
      </c>
      <c r="L58" s="14">
        <f t="shared" si="2"/>
        <v>-1</v>
      </c>
      <c r="M58" s="4" t="e">
        <f t="shared" si="3"/>
        <v>#DIV/0!</v>
      </c>
      <c r="N58" s="14" t="e">
        <f t="shared" si="4"/>
        <v>#DIV/0!</v>
      </c>
    </row>
    <row r="59" spans="3:14" x14ac:dyDescent="0.3">
      <c r="C59" s="53">
        <v>45855</v>
      </c>
      <c r="D59" s="4"/>
      <c r="E59" s="4">
        <f t="shared" si="5"/>
        <v>0</v>
      </c>
      <c r="F59" s="14">
        <f t="shared" si="0"/>
        <v>-1</v>
      </c>
      <c r="G59" s="4"/>
      <c r="H59" s="4">
        <f t="shared" si="6"/>
        <v>0</v>
      </c>
      <c r="I59" s="14">
        <f t="shared" si="1"/>
        <v>-1</v>
      </c>
      <c r="J59" s="4"/>
      <c r="K59" s="4">
        <f t="shared" si="7"/>
        <v>0</v>
      </c>
      <c r="L59" s="14">
        <f t="shared" si="2"/>
        <v>-1</v>
      </c>
      <c r="M59" s="4" t="e">
        <f t="shared" si="3"/>
        <v>#DIV/0!</v>
      </c>
      <c r="N59" s="14" t="e">
        <f t="shared" si="4"/>
        <v>#DIV/0!</v>
      </c>
    </row>
    <row r="60" spans="3:14" x14ac:dyDescent="0.3">
      <c r="C60" s="53">
        <v>45856</v>
      </c>
      <c r="D60" s="4"/>
      <c r="E60" s="4">
        <f t="shared" si="5"/>
        <v>0</v>
      </c>
      <c r="F60" s="14">
        <f t="shared" si="0"/>
        <v>-1</v>
      </c>
      <c r="G60" s="4"/>
      <c r="H60" s="4">
        <f t="shared" si="6"/>
        <v>0</v>
      </c>
      <c r="I60" s="14">
        <f t="shared" si="1"/>
        <v>-1</v>
      </c>
      <c r="J60" s="4"/>
      <c r="K60" s="4">
        <f t="shared" si="7"/>
        <v>0</v>
      </c>
      <c r="L60" s="14">
        <f t="shared" si="2"/>
        <v>-1</v>
      </c>
      <c r="M60" s="4" t="e">
        <f t="shared" si="3"/>
        <v>#DIV/0!</v>
      </c>
      <c r="N60" s="14" t="e">
        <f t="shared" si="4"/>
        <v>#DIV/0!</v>
      </c>
    </row>
    <row r="61" spans="3:14" x14ac:dyDescent="0.3">
      <c r="C61" s="53">
        <v>45857</v>
      </c>
      <c r="D61" s="4"/>
      <c r="E61" s="4">
        <f t="shared" si="5"/>
        <v>0</v>
      </c>
      <c r="F61" s="14">
        <f t="shared" si="0"/>
        <v>-1</v>
      </c>
      <c r="G61" s="4"/>
      <c r="H61" s="4">
        <f t="shared" si="6"/>
        <v>0</v>
      </c>
      <c r="I61" s="14">
        <f t="shared" si="1"/>
        <v>-1</v>
      </c>
      <c r="J61" s="4"/>
      <c r="K61" s="4">
        <f t="shared" si="7"/>
        <v>0</v>
      </c>
      <c r="L61" s="14">
        <f t="shared" si="2"/>
        <v>-1</v>
      </c>
      <c r="M61" s="4" t="e">
        <f t="shared" si="3"/>
        <v>#DIV/0!</v>
      </c>
      <c r="N61" s="14" t="e">
        <f t="shared" si="4"/>
        <v>#DIV/0!</v>
      </c>
    </row>
    <row r="62" spans="3:14" x14ac:dyDescent="0.3">
      <c r="C62" s="53">
        <v>45858</v>
      </c>
      <c r="D62" s="4"/>
      <c r="E62" s="4">
        <f t="shared" si="5"/>
        <v>0</v>
      </c>
      <c r="F62" s="14">
        <f t="shared" si="0"/>
        <v>-1</v>
      </c>
      <c r="G62" s="4"/>
      <c r="H62" s="4">
        <f t="shared" si="6"/>
        <v>0</v>
      </c>
      <c r="I62" s="14">
        <f t="shared" si="1"/>
        <v>-1</v>
      </c>
      <c r="J62" s="4"/>
      <c r="K62" s="4">
        <f t="shared" si="7"/>
        <v>0</v>
      </c>
      <c r="L62" s="14">
        <f t="shared" si="2"/>
        <v>-1</v>
      </c>
      <c r="M62" s="4" t="e">
        <f t="shared" si="3"/>
        <v>#DIV/0!</v>
      </c>
      <c r="N62" s="14" t="e">
        <f t="shared" si="4"/>
        <v>#DIV/0!</v>
      </c>
    </row>
    <row r="63" spans="3:14" x14ac:dyDescent="0.3">
      <c r="C63" s="53">
        <v>45859</v>
      </c>
      <c r="D63" s="4"/>
      <c r="E63" s="4">
        <f t="shared" si="5"/>
        <v>0</v>
      </c>
      <c r="F63" s="14">
        <f t="shared" si="0"/>
        <v>-1</v>
      </c>
      <c r="G63" s="4"/>
      <c r="H63" s="4">
        <f t="shared" si="6"/>
        <v>0</v>
      </c>
      <c r="I63" s="14">
        <f t="shared" si="1"/>
        <v>-1</v>
      </c>
      <c r="J63" s="4"/>
      <c r="K63" s="4">
        <f t="shared" si="7"/>
        <v>0</v>
      </c>
      <c r="L63" s="14">
        <f t="shared" si="2"/>
        <v>-1</v>
      </c>
      <c r="M63" s="4" t="e">
        <f t="shared" si="3"/>
        <v>#DIV/0!</v>
      </c>
      <c r="N63" s="14" t="e">
        <f t="shared" si="4"/>
        <v>#DIV/0!</v>
      </c>
    </row>
    <row r="64" spans="3:14" x14ac:dyDescent="0.3">
      <c r="C64" s="53">
        <v>45860</v>
      </c>
      <c r="D64" s="4"/>
      <c r="E64" s="4">
        <f t="shared" si="5"/>
        <v>0</v>
      </c>
      <c r="F64" s="14">
        <f t="shared" si="0"/>
        <v>-1</v>
      </c>
      <c r="G64" s="4"/>
      <c r="H64" s="4">
        <f t="shared" si="6"/>
        <v>0</v>
      </c>
      <c r="I64" s="14">
        <f t="shared" si="1"/>
        <v>-1</v>
      </c>
      <c r="J64" s="4"/>
      <c r="K64" s="4">
        <f t="shared" si="7"/>
        <v>0</v>
      </c>
      <c r="L64" s="14">
        <f t="shared" si="2"/>
        <v>-1</v>
      </c>
      <c r="M64" s="4" t="e">
        <f t="shared" si="3"/>
        <v>#DIV/0!</v>
      </c>
      <c r="N64" s="14" t="e">
        <f t="shared" si="4"/>
        <v>#DIV/0!</v>
      </c>
    </row>
    <row r="65" spans="3:14" x14ac:dyDescent="0.3">
      <c r="C65" s="53">
        <v>45861</v>
      </c>
      <c r="D65" s="4"/>
      <c r="E65" s="4">
        <f t="shared" si="5"/>
        <v>0</v>
      </c>
      <c r="F65" s="14">
        <f t="shared" si="0"/>
        <v>-1</v>
      </c>
      <c r="G65" s="4"/>
      <c r="H65" s="4">
        <f t="shared" si="6"/>
        <v>0</v>
      </c>
      <c r="I65" s="14">
        <f t="shared" si="1"/>
        <v>-1</v>
      </c>
      <c r="J65" s="4"/>
      <c r="K65" s="4">
        <f t="shared" si="7"/>
        <v>0</v>
      </c>
      <c r="L65" s="14">
        <f t="shared" si="2"/>
        <v>-1</v>
      </c>
      <c r="M65" s="4" t="e">
        <f t="shared" si="3"/>
        <v>#DIV/0!</v>
      </c>
      <c r="N65" s="14" t="e">
        <f t="shared" si="4"/>
        <v>#DIV/0!</v>
      </c>
    </row>
    <row r="66" spans="3:14" x14ac:dyDescent="0.3">
      <c r="C66" s="53">
        <v>45862</v>
      </c>
      <c r="D66" s="4"/>
      <c r="E66" s="4">
        <f t="shared" si="5"/>
        <v>0</v>
      </c>
      <c r="F66" s="14">
        <f t="shared" si="0"/>
        <v>-1</v>
      </c>
      <c r="G66" s="4"/>
      <c r="H66" s="4">
        <f t="shared" si="6"/>
        <v>0</v>
      </c>
      <c r="I66" s="14">
        <f t="shared" si="1"/>
        <v>-1</v>
      </c>
      <c r="J66" s="4"/>
      <c r="K66" s="4">
        <f t="shared" si="7"/>
        <v>0</v>
      </c>
      <c r="L66" s="14">
        <f t="shared" si="2"/>
        <v>-1</v>
      </c>
      <c r="M66" s="4" t="e">
        <f t="shared" si="3"/>
        <v>#DIV/0!</v>
      </c>
      <c r="N66" s="14" t="e">
        <f t="shared" si="4"/>
        <v>#DIV/0!</v>
      </c>
    </row>
    <row r="67" spans="3:14" x14ac:dyDescent="0.3">
      <c r="C67" s="53">
        <v>45863</v>
      </c>
      <c r="D67" s="4"/>
      <c r="E67" s="4">
        <f t="shared" si="5"/>
        <v>0</v>
      </c>
      <c r="F67" s="14">
        <f t="shared" si="0"/>
        <v>-1</v>
      </c>
      <c r="G67" s="4"/>
      <c r="H67" s="4">
        <f t="shared" si="6"/>
        <v>0</v>
      </c>
      <c r="I67" s="14">
        <f t="shared" si="1"/>
        <v>-1</v>
      </c>
      <c r="J67" s="4"/>
      <c r="K67" s="4">
        <f t="shared" si="7"/>
        <v>0</v>
      </c>
      <c r="L67" s="14">
        <f t="shared" si="2"/>
        <v>-1</v>
      </c>
      <c r="M67" s="4" t="e">
        <f t="shared" si="3"/>
        <v>#DIV/0!</v>
      </c>
      <c r="N67" s="14" t="e">
        <f t="shared" si="4"/>
        <v>#DIV/0!</v>
      </c>
    </row>
    <row r="68" spans="3:14" x14ac:dyDescent="0.3">
      <c r="C68" s="53">
        <v>45864</v>
      </c>
      <c r="D68" s="4"/>
      <c r="E68" s="4">
        <f t="shared" si="5"/>
        <v>0</v>
      </c>
      <c r="F68" s="14">
        <f t="shared" si="0"/>
        <v>-1</v>
      </c>
      <c r="G68" s="4"/>
      <c r="H68" s="4">
        <f t="shared" si="6"/>
        <v>0</v>
      </c>
      <c r="I68" s="14">
        <f t="shared" si="1"/>
        <v>-1</v>
      </c>
      <c r="J68" s="4"/>
      <c r="K68" s="4">
        <f t="shared" si="7"/>
        <v>0</v>
      </c>
      <c r="L68" s="14">
        <f t="shared" si="2"/>
        <v>-1</v>
      </c>
      <c r="M68" s="4" t="e">
        <f t="shared" si="3"/>
        <v>#DIV/0!</v>
      </c>
      <c r="N68" s="14" t="e">
        <f t="shared" si="4"/>
        <v>#DIV/0!</v>
      </c>
    </row>
    <row r="69" spans="3:14" x14ac:dyDescent="0.3">
      <c r="C69" s="53">
        <v>45865</v>
      </c>
      <c r="D69" s="4"/>
      <c r="E69" s="4">
        <f t="shared" si="5"/>
        <v>0</v>
      </c>
      <c r="F69" s="14">
        <f t="shared" si="0"/>
        <v>-1</v>
      </c>
      <c r="G69" s="4"/>
      <c r="H69" s="4">
        <f t="shared" si="6"/>
        <v>0</v>
      </c>
      <c r="I69" s="14">
        <f t="shared" si="1"/>
        <v>-1</v>
      </c>
      <c r="J69" s="4"/>
      <c r="K69" s="4">
        <f t="shared" si="7"/>
        <v>0</v>
      </c>
      <c r="L69" s="14">
        <f t="shared" si="2"/>
        <v>-1</v>
      </c>
      <c r="M69" s="4" t="e">
        <f t="shared" si="3"/>
        <v>#DIV/0!</v>
      </c>
      <c r="N69" s="14" t="e">
        <f t="shared" si="4"/>
        <v>#DIV/0!</v>
      </c>
    </row>
    <row r="70" spans="3:14" x14ac:dyDescent="0.3">
      <c r="C70" s="53">
        <v>45866</v>
      </c>
      <c r="D70" s="4"/>
      <c r="E70" s="4">
        <f t="shared" si="5"/>
        <v>0</v>
      </c>
      <c r="F70" s="14">
        <f t="shared" si="0"/>
        <v>-1</v>
      </c>
      <c r="G70" s="4"/>
      <c r="H70" s="4">
        <f t="shared" si="6"/>
        <v>0</v>
      </c>
      <c r="I70" s="14">
        <f t="shared" si="1"/>
        <v>-1</v>
      </c>
      <c r="J70" s="4"/>
      <c r="K70" s="4">
        <f t="shared" si="7"/>
        <v>0</v>
      </c>
      <c r="L70" s="14">
        <f t="shared" si="2"/>
        <v>-1</v>
      </c>
      <c r="M70" s="4" t="e">
        <f t="shared" si="3"/>
        <v>#DIV/0!</v>
      </c>
      <c r="N70" s="14" t="e">
        <f t="shared" si="4"/>
        <v>#DIV/0!</v>
      </c>
    </row>
    <row r="71" spans="3:14" x14ac:dyDescent="0.3">
      <c r="C71" s="53">
        <v>45867</v>
      </c>
      <c r="D71" s="4"/>
      <c r="E71" s="4">
        <f t="shared" ref="E71:E72" si="8">+E70+D71</f>
        <v>0</v>
      </c>
      <c r="F71" s="14">
        <f t="shared" si="0"/>
        <v>-1</v>
      </c>
      <c r="G71" s="4"/>
      <c r="H71" s="4">
        <f t="shared" ref="H71:H72" si="9">+H70+G71</f>
        <v>0</v>
      </c>
      <c r="I71" s="14">
        <f t="shared" si="1"/>
        <v>-1</v>
      </c>
      <c r="J71" s="4"/>
      <c r="K71" s="4">
        <f t="shared" ref="K71:K72" si="10">+K70+J71</f>
        <v>0</v>
      </c>
      <c r="L71" s="14">
        <f t="shared" si="2"/>
        <v>-1</v>
      </c>
      <c r="M71" s="4" t="e">
        <f t="shared" ref="M71:M72" si="11">+G71/J71</f>
        <v>#DIV/0!</v>
      </c>
      <c r="N71" s="14" t="e">
        <f t="shared" si="4"/>
        <v>#DIV/0!</v>
      </c>
    </row>
    <row r="72" spans="3:14" x14ac:dyDescent="0.3">
      <c r="C72" s="53">
        <v>45868</v>
      </c>
      <c r="D72" s="4"/>
      <c r="E72" s="4">
        <f t="shared" si="8"/>
        <v>0</v>
      </c>
      <c r="F72" s="14">
        <f t="shared" si="0"/>
        <v>-1</v>
      </c>
      <c r="G72" s="4"/>
      <c r="H72" s="4">
        <f t="shared" si="9"/>
        <v>0</v>
      </c>
      <c r="I72" s="14">
        <f t="shared" si="1"/>
        <v>-1</v>
      </c>
      <c r="J72" s="4"/>
      <c r="K72" s="4">
        <f t="shared" si="10"/>
        <v>0</v>
      </c>
      <c r="L72" s="14">
        <f t="shared" si="2"/>
        <v>-1</v>
      </c>
      <c r="M72" s="4" t="e">
        <f t="shared" si="11"/>
        <v>#DIV/0!</v>
      </c>
      <c r="N72" s="14" t="e">
        <f t="shared" si="4"/>
        <v>#DIV/0!</v>
      </c>
    </row>
    <row r="73" spans="3:14" x14ac:dyDescent="0.3">
      <c r="C73" s="53">
        <v>45869</v>
      </c>
      <c r="D73" s="4"/>
      <c r="E73" s="4">
        <f t="shared" ref="E73" si="12">+E72+D73</f>
        <v>0</v>
      </c>
      <c r="F73" s="14">
        <f t="shared" si="0"/>
        <v>-1</v>
      </c>
      <c r="G73" s="4"/>
      <c r="H73" s="4">
        <f t="shared" ref="H73" si="13">+H72+G73</f>
        <v>0</v>
      </c>
      <c r="I73" s="14">
        <f t="shared" si="1"/>
        <v>-1</v>
      </c>
      <c r="J73" s="4"/>
      <c r="K73" s="4">
        <f t="shared" ref="K73" si="14">+K72+J73</f>
        <v>0</v>
      </c>
      <c r="L73" s="14">
        <f t="shared" si="2"/>
        <v>-1</v>
      </c>
      <c r="M73" s="4" t="e">
        <f t="shared" ref="M73" si="15">+G73/J73</f>
        <v>#DIV/0!</v>
      </c>
      <c r="N73" s="14" t="e">
        <f t="shared" si="4"/>
        <v>#DIV/0!</v>
      </c>
    </row>
    <row r="74" spans="3:14" ht="18" x14ac:dyDescent="0.35">
      <c r="C74" s="54" t="s">
        <v>22</v>
      </c>
      <c r="D74" s="44">
        <f>SUM(D43:D72)</f>
        <v>0</v>
      </c>
      <c r="E74" s="44">
        <f>SUM(E43:E72)</f>
        <v>0</v>
      </c>
      <c r="F74" s="44"/>
      <c r="G74" s="44">
        <f>SUM(G43:G72)</f>
        <v>0</v>
      </c>
      <c r="H74" s="44">
        <f>SUM(H43:H72)</f>
        <v>0</v>
      </c>
      <c r="I74" s="44"/>
      <c r="J74" s="44">
        <f>SUM(J43:J72)</f>
        <v>0</v>
      </c>
      <c r="K74" s="44">
        <f>SUM(K43:K72)</f>
        <v>0</v>
      </c>
      <c r="L74" s="44"/>
      <c r="M74" s="46" t="e">
        <f t="shared" si="3"/>
        <v>#DIV/0!</v>
      </c>
      <c r="N74" s="46"/>
    </row>
  </sheetData>
  <mergeCells count="4">
    <mergeCell ref="C3:N3"/>
    <mergeCell ref="C4:N4"/>
    <mergeCell ref="C40:N40"/>
    <mergeCell ref="C41:N4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33432-09F4-41D3-8701-814635E862B0}">
  <dimension ref="B5:Q76"/>
  <sheetViews>
    <sheetView topLeftCell="A46" workbookViewId="0">
      <selection activeCell="J51" sqref="J51"/>
    </sheetView>
  </sheetViews>
  <sheetFormatPr baseColWidth="10" defaultRowHeight="14.4" x14ac:dyDescent="0.3"/>
  <cols>
    <col min="2" max="2" width="16.44140625" customWidth="1"/>
    <col min="4" max="4" width="12.6640625" customWidth="1"/>
    <col min="5" max="5" width="12.6640625" hidden="1" customWidth="1"/>
    <col min="6" max="6" width="16.88671875" customWidth="1"/>
    <col min="7" max="7" width="13.33203125" customWidth="1"/>
    <col min="8" max="8" width="13.33203125" hidden="1" customWidth="1"/>
    <col min="10" max="10" width="12.21875" customWidth="1"/>
    <col min="11" max="11" width="12.21875" hidden="1" customWidth="1"/>
    <col min="13" max="13" width="13.33203125" hidden="1" customWidth="1"/>
  </cols>
  <sheetData>
    <row r="5" spans="2:13" ht="21" x14ac:dyDescent="0.4">
      <c r="B5" s="251">
        <v>45474</v>
      </c>
      <c r="C5" s="251"/>
      <c r="D5" s="251"/>
      <c r="E5" s="251"/>
      <c r="F5" s="251"/>
      <c r="G5" s="251"/>
      <c r="H5" s="251"/>
      <c r="I5" s="251"/>
      <c r="J5" s="251"/>
      <c r="K5" s="251"/>
      <c r="L5" s="251"/>
      <c r="M5" s="251"/>
    </row>
    <row r="6" spans="2:13" ht="18" x14ac:dyDescent="0.35">
      <c r="B6" s="250" t="s">
        <v>54</v>
      </c>
      <c r="C6" s="250"/>
      <c r="D6" s="250"/>
      <c r="E6" s="250"/>
      <c r="F6" s="250"/>
      <c r="G6" s="250"/>
      <c r="H6" s="250"/>
      <c r="I6" s="250"/>
      <c r="J6" s="250"/>
      <c r="K6" s="250"/>
      <c r="L6" s="250"/>
      <c r="M6" s="124"/>
    </row>
    <row r="7" spans="2:13" ht="43.2" hidden="1" x14ac:dyDescent="0.3">
      <c r="B7" s="6" t="s">
        <v>14</v>
      </c>
      <c r="C7" s="7" t="s">
        <v>0</v>
      </c>
      <c r="D7" s="7" t="s">
        <v>20</v>
      </c>
      <c r="E7" s="7" t="s">
        <v>76</v>
      </c>
      <c r="F7" s="7" t="s">
        <v>1</v>
      </c>
      <c r="G7" s="7" t="s">
        <v>2</v>
      </c>
      <c r="H7" s="7" t="s">
        <v>76</v>
      </c>
      <c r="I7" s="7" t="s">
        <v>17</v>
      </c>
      <c r="J7" s="7" t="s">
        <v>19</v>
      </c>
      <c r="K7" s="7" t="s">
        <v>76</v>
      </c>
      <c r="L7" s="7" t="s">
        <v>15</v>
      </c>
      <c r="M7" s="7" t="s">
        <v>76</v>
      </c>
    </row>
    <row r="8" spans="2:13" hidden="1" x14ac:dyDescent="0.3">
      <c r="B8" s="9">
        <v>45474</v>
      </c>
      <c r="C8" s="71">
        <v>0</v>
      </c>
      <c r="D8" s="4">
        <v>0</v>
      </c>
      <c r="E8" s="4"/>
      <c r="F8" s="4">
        <v>0</v>
      </c>
      <c r="G8" s="4">
        <v>0</v>
      </c>
      <c r="H8" s="4"/>
      <c r="I8" s="4">
        <v>0</v>
      </c>
      <c r="J8" s="4">
        <v>0</v>
      </c>
      <c r="K8" s="4"/>
      <c r="L8" s="4">
        <v>0</v>
      </c>
      <c r="M8" s="32"/>
    </row>
    <row r="9" spans="2:13" hidden="1" x14ac:dyDescent="0.3">
      <c r="B9" s="9">
        <v>45475</v>
      </c>
      <c r="C9" s="71">
        <v>0</v>
      </c>
      <c r="D9" s="4">
        <f>+D8+C9</f>
        <v>0</v>
      </c>
      <c r="E9" s="4"/>
      <c r="F9" s="4">
        <v>0</v>
      </c>
      <c r="G9" s="4">
        <f>+G8+F9</f>
        <v>0</v>
      </c>
      <c r="H9" s="4"/>
      <c r="I9" s="4">
        <v>0</v>
      </c>
      <c r="J9" s="4">
        <f>+J8+I9</f>
        <v>0</v>
      </c>
      <c r="K9" s="4"/>
      <c r="L9" s="4">
        <v>0</v>
      </c>
      <c r="M9" s="32"/>
    </row>
    <row r="10" spans="2:13" hidden="1" x14ac:dyDescent="0.3">
      <c r="B10" s="9">
        <v>45476</v>
      </c>
      <c r="C10" s="71">
        <v>0</v>
      </c>
      <c r="D10" s="4">
        <f>+D9+C10</f>
        <v>0</v>
      </c>
      <c r="E10" s="4"/>
      <c r="F10" s="4">
        <v>0</v>
      </c>
      <c r="G10" s="4">
        <f t="shared" ref="G10:G37" si="0">+G9+F10</f>
        <v>0</v>
      </c>
      <c r="H10" s="4"/>
      <c r="I10" s="4">
        <v>0</v>
      </c>
      <c r="J10" s="4">
        <f t="shared" ref="J10:J37" si="1">+J9+I10</f>
        <v>0</v>
      </c>
      <c r="K10" s="4"/>
      <c r="L10" s="4">
        <v>0</v>
      </c>
      <c r="M10" s="32"/>
    </row>
    <row r="11" spans="2:13" hidden="1" x14ac:dyDescent="0.3">
      <c r="B11" s="9">
        <v>45477</v>
      </c>
      <c r="C11" s="71">
        <v>0</v>
      </c>
      <c r="D11" s="4">
        <f t="shared" ref="D11:D37" si="2">+D10+C11</f>
        <v>0</v>
      </c>
      <c r="E11" s="4"/>
      <c r="F11" s="4">
        <v>0</v>
      </c>
      <c r="G11" s="4">
        <f t="shared" si="0"/>
        <v>0</v>
      </c>
      <c r="H11" s="4"/>
      <c r="I11" s="4">
        <v>0</v>
      </c>
      <c r="J11" s="4">
        <f t="shared" si="1"/>
        <v>0</v>
      </c>
      <c r="K11" s="4"/>
      <c r="L11" s="4">
        <v>0</v>
      </c>
      <c r="M11" s="32"/>
    </row>
    <row r="12" spans="2:13" hidden="1" x14ac:dyDescent="0.3">
      <c r="B12" s="9">
        <v>45478</v>
      </c>
      <c r="C12" s="71">
        <v>0</v>
      </c>
      <c r="D12" s="4">
        <f t="shared" si="2"/>
        <v>0</v>
      </c>
      <c r="E12" s="4"/>
      <c r="F12" s="4">
        <v>0</v>
      </c>
      <c r="G12" s="4">
        <f t="shared" si="0"/>
        <v>0</v>
      </c>
      <c r="H12" s="4"/>
      <c r="I12" s="4">
        <v>0</v>
      </c>
      <c r="J12" s="4">
        <f t="shared" si="1"/>
        <v>0</v>
      </c>
      <c r="K12" s="4"/>
      <c r="L12" s="4">
        <v>0</v>
      </c>
      <c r="M12" s="32"/>
    </row>
    <row r="13" spans="2:13" hidden="1" x14ac:dyDescent="0.3">
      <c r="B13" s="9">
        <v>45479</v>
      </c>
      <c r="C13" s="71">
        <v>0</v>
      </c>
      <c r="D13" s="4">
        <f t="shared" si="2"/>
        <v>0</v>
      </c>
      <c r="E13" s="4"/>
      <c r="F13" s="4">
        <v>0</v>
      </c>
      <c r="G13" s="4">
        <f t="shared" si="0"/>
        <v>0</v>
      </c>
      <c r="H13" s="4"/>
      <c r="I13" s="4">
        <v>0</v>
      </c>
      <c r="J13" s="4">
        <f t="shared" si="1"/>
        <v>0</v>
      </c>
      <c r="K13" s="4"/>
      <c r="L13" s="4">
        <v>0</v>
      </c>
      <c r="M13" s="32"/>
    </row>
    <row r="14" spans="2:13" hidden="1" x14ac:dyDescent="0.3">
      <c r="B14" s="9">
        <v>45480</v>
      </c>
      <c r="C14" s="71">
        <v>0</v>
      </c>
      <c r="D14" s="4">
        <f t="shared" si="2"/>
        <v>0</v>
      </c>
      <c r="E14" s="4"/>
      <c r="F14" s="4">
        <v>0</v>
      </c>
      <c r="G14" s="4">
        <f t="shared" si="0"/>
        <v>0</v>
      </c>
      <c r="H14" s="4"/>
      <c r="I14" s="4">
        <v>0</v>
      </c>
      <c r="J14" s="4">
        <f t="shared" si="1"/>
        <v>0</v>
      </c>
      <c r="K14" s="4"/>
      <c r="L14" s="4">
        <v>0</v>
      </c>
      <c r="M14" s="32"/>
    </row>
    <row r="15" spans="2:13" hidden="1" x14ac:dyDescent="0.3">
      <c r="B15" s="9">
        <v>45481</v>
      </c>
      <c r="C15" s="71">
        <v>0</v>
      </c>
      <c r="D15" s="4">
        <f t="shared" si="2"/>
        <v>0</v>
      </c>
      <c r="E15" s="4"/>
      <c r="F15" s="4">
        <v>0</v>
      </c>
      <c r="G15" s="4">
        <f t="shared" si="0"/>
        <v>0</v>
      </c>
      <c r="H15" s="4"/>
      <c r="I15" s="4">
        <v>0</v>
      </c>
      <c r="J15" s="4">
        <f t="shared" si="1"/>
        <v>0</v>
      </c>
      <c r="K15" s="4"/>
      <c r="L15" s="4">
        <v>0</v>
      </c>
      <c r="M15" s="32"/>
    </row>
    <row r="16" spans="2:13" hidden="1" x14ac:dyDescent="0.3">
      <c r="B16" s="9">
        <v>45482</v>
      </c>
      <c r="C16" s="71">
        <v>0</v>
      </c>
      <c r="D16" s="4">
        <f t="shared" si="2"/>
        <v>0</v>
      </c>
      <c r="E16" s="4"/>
      <c r="F16" s="4">
        <v>0</v>
      </c>
      <c r="G16" s="4">
        <f t="shared" si="0"/>
        <v>0</v>
      </c>
      <c r="H16" s="4"/>
      <c r="I16" s="4">
        <v>0</v>
      </c>
      <c r="J16" s="4">
        <f t="shared" si="1"/>
        <v>0</v>
      </c>
      <c r="K16" s="4"/>
      <c r="L16" s="4">
        <v>0</v>
      </c>
      <c r="M16" s="32"/>
    </row>
    <row r="17" spans="2:13" hidden="1" x14ac:dyDescent="0.3">
      <c r="B17" s="9">
        <v>45483</v>
      </c>
      <c r="C17" s="71">
        <v>0</v>
      </c>
      <c r="D17" s="4">
        <f t="shared" si="2"/>
        <v>0</v>
      </c>
      <c r="E17" s="4"/>
      <c r="F17" s="4">
        <v>0</v>
      </c>
      <c r="G17" s="4">
        <f t="shared" si="0"/>
        <v>0</v>
      </c>
      <c r="H17" s="4"/>
      <c r="I17" s="4">
        <v>0</v>
      </c>
      <c r="J17" s="4">
        <f t="shared" si="1"/>
        <v>0</v>
      </c>
      <c r="K17" s="4"/>
      <c r="L17" s="4">
        <v>0</v>
      </c>
      <c r="M17" s="32"/>
    </row>
    <row r="18" spans="2:13" hidden="1" x14ac:dyDescent="0.3">
      <c r="B18" s="9">
        <v>45484</v>
      </c>
      <c r="C18" s="71">
        <v>0</v>
      </c>
      <c r="D18" s="4">
        <f t="shared" si="2"/>
        <v>0</v>
      </c>
      <c r="E18" s="4"/>
      <c r="F18" s="4">
        <v>0</v>
      </c>
      <c r="G18" s="4">
        <f t="shared" si="0"/>
        <v>0</v>
      </c>
      <c r="H18" s="4"/>
      <c r="I18" s="4">
        <v>0</v>
      </c>
      <c r="J18" s="4">
        <f t="shared" si="1"/>
        <v>0</v>
      </c>
      <c r="K18" s="4"/>
      <c r="L18" s="4">
        <v>0</v>
      </c>
      <c r="M18" s="32"/>
    </row>
    <row r="19" spans="2:13" hidden="1" x14ac:dyDescent="0.3">
      <c r="B19" s="9">
        <v>45485</v>
      </c>
      <c r="C19" s="71">
        <v>0</v>
      </c>
      <c r="D19" s="4">
        <f t="shared" si="2"/>
        <v>0</v>
      </c>
      <c r="E19" s="4"/>
      <c r="F19" s="4">
        <v>0</v>
      </c>
      <c r="G19" s="4">
        <f t="shared" si="0"/>
        <v>0</v>
      </c>
      <c r="H19" s="4"/>
      <c r="I19" s="4">
        <v>0</v>
      </c>
      <c r="J19" s="4">
        <f t="shared" si="1"/>
        <v>0</v>
      </c>
      <c r="K19" s="4"/>
      <c r="L19" s="4">
        <v>0</v>
      </c>
      <c r="M19" s="32"/>
    </row>
    <row r="20" spans="2:13" hidden="1" x14ac:dyDescent="0.3">
      <c r="B20" s="9">
        <v>45486</v>
      </c>
      <c r="C20" s="71">
        <v>0</v>
      </c>
      <c r="D20" s="4">
        <f t="shared" si="2"/>
        <v>0</v>
      </c>
      <c r="E20" s="4"/>
      <c r="F20" s="4">
        <v>0</v>
      </c>
      <c r="G20" s="4">
        <f t="shared" si="0"/>
        <v>0</v>
      </c>
      <c r="H20" s="4"/>
      <c r="I20" s="4">
        <v>0</v>
      </c>
      <c r="J20" s="4">
        <f t="shared" si="1"/>
        <v>0</v>
      </c>
      <c r="K20" s="4"/>
      <c r="L20" s="4">
        <v>0</v>
      </c>
      <c r="M20" s="32"/>
    </row>
    <row r="21" spans="2:13" hidden="1" x14ac:dyDescent="0.3">
      <c r="B21" s="9">
        <v>45487</v>
      </c>
      <c r="C21" s="71">
        <v>0</v>
      </c>
      <c r="D21" s="4">
        <f t="shared" si="2"/>
        <v>0</v>
      </c>
      <c r="E21" s="4"/>
      <c r="F21" s="4">
        <v>0</v>
      </c>
      <c r="G21" s="4">
        <f t="shared" si="0"/>
        <v>0</v>
      </c>
      <c r="H21" s="4"/>
      <c r="I21" s="4">
        <v>0</v>
      </c>
      <c r="J21" s="4">
        <f t="shared" si="1"/>
        <v>0</v>
      </c>
      <c r="K21" s="4"/>
      <c r="L21" s="4">
        <v>0</v>
      </c>
      <c r="M21" s="32"/>
    </row>
    <row r="22" spans="2:13" hidden="1" x14ac:dyDescent="0.3">
      <c r="B22" s="9">
        <v>45488</v>
      </c>
      <c r="C22" s="71">
        <v>0</v>
      </c>
      <c r="D22" s="4">
        <f t="shared" si="2"/>
        <v>0</v>
      </c>
      <c r="E22" s="4"/>
      <c r="F22" s="4">
        <v>0</v>
      </c>
      <c r="G22" s="4">
        <f t="shared" si="0"/>
        <v>0</v>
      </c>
      <c r="H22" s="4"/>
      <c r="I22" s="4">
        <v>0</v>
      </c>
      <c r="J22" s="4">
        <f t="shared" si="1"/>
        <v>0</v>
      </c>
      <c r="K22" s="4"/>
      <c r="L22" s="4">
        <v>0</v>
      </c>
      <c r="M22" s="32"/>
    </row>
    <row r="23" spans="2:13" hidden="1" x14ac:dyDescent="0.3">
      <c r="B23" s="9">
        <v>45489</v>
      </c>
      <c r="C23" s="71">
        <v>0</v>
      </c>
      <c r="D23" s="4">
        <f t="shared" si="2"/>
        <v>0</v>
      </c>
      <c r="E23" s="4"/>
      <c r="F23" s="4">
        <v>0</v>
      </c>
      <c r="G23" s="4">
        <f t="shared" si="0"/>
        <v>0</v>
      </c>
      <c r="H23" s="4"/>
      <c r="I23" s="4">
        <v>0</v>
      </c>
      <c r="J23" s="4">
        <f t="shared" si="1"/>
        <v>0</v>
      </c>
      <c r="K23" s="4"/>
      <c r="L23" s="4">
        <v>0</v>
      </c>
      <c r="M23" s="32"/>
    </row>
    <row r="24" spans="2:13" hidden="1" x14ac:dyDescent="0.3">
      <c r="B24" s="9">
        <v>45490</v>
      </c>
      <c r="C24" s="71">
        <v>0</v>
      </c>
      <c r="D24" s="4">
        <f t="shared" si="2"/>
        <v>0</v>
      </c>
      <c r="E24" s="4"/>
      <c r="F24" s="4">
        <v>0</v>
      </c>
      <c r="G24" s="4">
        <f t="shared" si="0"/>
        <v>0</v>
      </c>
      <c r="H24" s="4"/>
      <c r="I24" s="4">
        <v>0</v>
      </c>
      <c r="J24" s="4">
        <f t="shared" si="1"/>
        <v>0</v>
      </c>
      <c r="K24" s="4"/>
      <c r="L24" s="4">
        <v>0</v>
      </c>
      <c r="M24" s="32"/>
    </row>
    <row r="25" spans="2:13" hidden="1" x14ac:dyDescent="0.3">
      <c r="B25" s="9">
        <v>45491</v>
      </c>
      <c r="C25" s="71">
        <v>0</v>
      </c>
      <c r="D25" s="4">
        <f t="shared" si="2"/>
        <v>0</v>
      </c>
      <c r="E25" s="4"/>
      <c r="F25" s="4">
        <v>0</v>
      </c>
      <c r="G25" s="4">
        <f t="shared" si="0"/>
        <v>0</v>
      </c>
      <c r="H25" s="4"/>
      <c r="I25" s="4">
        <v>0</v>
      </c>
      <c r="J25" s="4">
        <f t="shared" si="1"/>
        <v>0</v>
      </c>
      <c r="K25" s="4"/>
      <c r="L25" s="4">
        <v>0</v>
      </c>
      <c r="M25" s="32"/>
    </row>
    <row r="26" spans="2:13" hidden="1" x14ac:dyDescent="0.3">
      <c r="B26" s="9">
        <v>45492</v>
      </c>
      <c r="C26" s="71">
        <v>0</v>
      </c>
      <c r="D26" s="4">
        <f t="shared" si="2"/>
        <v>0</v>
      </c>
      <c r="E26" s="4"/>
      <c r="F26" s="4">
        <v>0</v>
      </c>
      <c r="G26" s="4">
        <f t="shared" si="0"/>
        <v>0</v>
      </c>
      <c r="H26" s="4"/>
      <c r="I26" s="4">
        <v>0</v>
      </c>
      <c r="J26" s="4">
        <f t="shared" si="1"/>
        <v>0</v>
      </c>
      <c r="K26" s="4"/>
      <c r="L26" s="4">
        <v>0</v>
      </c>
      <c r="M26" s="32"/>
    </row>
    <row r="27" spans="2:13" hidden="1" x14ac:dyDescent="0.3">
      <c r="B27" s="9">
        <v>45493</v>
      </c>
      <c r="C27" s="71">
        <v>0</v>
      </c>
      <c r="D27" s="4">
        <f t="shared" si="2"/>
        <v>0</v>
      </c>
      <c r="E27" s="4"/>
      <c r="F27" s="4">
        <v>0</v>
      </c>
      <c r="G27" s="4">
        <f t="shared" si="0"/>
        <v>0</v>
      </c>
      <c r="H27" s="4"/>
      <c r="I27" s="4">
        <v>0</v>
      </c>
      <c r="J27" s="4">
        <f t="shared" si="1"/>
        <v>0</v>
      </c>
      <c r="K27" s="4"/>
      <c r="L27" s="4">
        <v>0</v>
      </c>
      <c r="M27" s="32"/>
    </row>
    <row r="28" spans="2:13" hidden="1" x14ac:dyDescent="0.3">
      <c r="B28" s="9">
        <v>45494</v>
      </c>
      <c r="C28" s="71">
        <v>0</v>
      </c>
      <c r="D28" s="4">
        <f t="shared" si="2"/>
        <v>0</v>
      </c>
      <c r="E28" s="4"/>
      <c r="F28" s="4">
        <v>0</v>
      </c>
      <c r="G28" s="4">
        <f t="shared" si="0"/>
        <v>0</v>
      </c>
      <c r="H28" s="4"/>
      <c r="I28" s="4">
        <v>0</v>
      </c>
      <c r="J28" s="4">
        <f t="shared" si="1"/>
        <v>0</v>
      </c>
      <c r="K28" s="4"/>
      <c r="L28" s="4">
        <v>0</v>
      </c>
      <c r="M28" s="32"/>
    </row>
    <row r="29" spans="2:13" hidden="1" x14ac:dyDescent="0.3">
      <c r="B29" s="9">
        <v>45495</v>
      </c>
      <c r="C29" s="71">
        <v>0</v>
      </c>
      <c r="D29" s="4">
        <f t="shared" si="2"/>
        <v>0</v>
      </c>
      <c r="E29" s="4"/>
      <c r="F29" s="4">
        <v>0</v>
      </c>
      <c r="G29" s="4">
        <f t="shared" si="0"/>
        <v>0</v>
      </c>
      <c r="H29" s="4"/>
      <c r="I29" s="4">
        <v>0</v>
      </c>
      <c r="J29" s="4">
        <f t="shared" si="1"/>
        <v>0</v>
      </c>
      <c r="K29" s="4"/>
      <c r="L29" s="4">
        <v>0</v>
      </c>
      <c r="M29" s="32"/>
    </row>
    <row r="30" spans="2:13" hidden="1" x14ac:dyDescent="0.3">
      <c r="B30" s="9">
        <v>45496</v>
      </c>
      <c r="C30" s="71">
        <v>0</v>
      </c>
      <c r="D30" s="4">
        <f t="shared" si="2"/>
        <v>0</v>
      </c>
      <c r="E30" s="4"/>
      <c r="F30" s="4">
        <v>0</v>
      </c>
      <c r="G30" s="4">
        <f t="shared" si="0"/>
        <v>0</v>
      </c>
      <c r="H30" s="4"/>
      <c r="I30" s="4">
        <v>0</v>
      </c>
      <c r="J30" s="4">
        <f t="shared" si="1"/>
        <v>0</v>
      </c>
      <c r="K30" s="4"/>
      <c r="L30" s="4">
        <v>0</v>
      </c>
      <c r="M30" s="32"/>
    </row>
    <row r="31" spans="2:13" hidden="1" x14ac:dyDescent="0.3">
      <c r="B31" s="9">
        <v>45497</v>
      </c>
      <c r="C31" s="71">
        <v>0</v>
      </c>
      <c r="D31" s="4">
        <f t="shared" si="2"/>
        <v>0</v>
      </c>
      <c r="E31" s="4"/>
      <c r="F31" s="4">
        <v>0</v>
      </c>
      <c r="G31" s="4">
        <f t="shared" si="0"/>
        <v>0</v>
      </c>
      <c r="H31" s="4"/>
      <c r="I31" s="4">
        <v>0</v>
      </c>
      <c r="J31" s="4">
        <f t="shared" si="1"/>
        <v>0</v>
      </c>
      <c r="K31" s="4"/>
      <c r="L31" s="4">
        <v>0</v>
      </c>
      <c r="M31" s="32"/>
    </row>
    <row r="32" spans="2:13" hidden="1" x14ac:dyDescent="0.3">
      <c r="B32" s="9">
        <v>45498</v>
      </c>
      <c r="C32" s="71">
        <v>0</v>
      </c>
      <c r="D32" s="4">
        <f t="shared" si="2"/>
        <v>0</v>
      </c>
      <c r="E32" s="4"/>
      <c r="F32" s="4">
        <v>0</v>
      </c>
      <c r="G32" s="4">
        <f t="shared" si="0"/>
        <v>0</v>
      </c>
      <c r="H32" s="4"/>
      <c r="I32" s="4">
        <v>0</v>
      </c>
      <c r="J32" s="4">
        <f t="shared" si="1"/>
        <v>0</v>
      </c>
      <c r="K32" s="4"/>
      <c r="L32" s="4">
        <v>0</v>
      </c>
      <c r="M32" s="32"/>
    </row>
    <row r="33" spans="2:17" hidden="1" x14ac:dyDescent="0.3">
      <c r="B33" s="9">
        <v>45499</v>
      </c>
      <c r="C33" s="71">
        <v>0</v>
      </c>
      <c r="D33" s="4">
        <f t="shared" si="2"/>
        <v>0</v>
      </c>
      <c r="E33" s="4"/>
      <c r="F33" s="4">
        <v>0</v>
      </c>
      <c r="G33" s="4">
        <f t="shared" si="0"/>
        <v>0</v>
      </c>
      <c r="H33" s="4"/>
      <c r="I33" s="4">
        <v>0</v>
      </c>
      <c r="J33" s="4">
        <f t="shared" si="1"/>
        <v>0</v>
      </c>
      <c r="K33" s="4"/>
      <c r="L33" s="4">
        <v>0</v>
      </c>
      <c r="M33" s="32"/>
    </row>
    <row r="34" spans="2:17" hidden="1" x14ac:dyDescent="0.3">
      <c r="B34" s="9">
        <v>45500</v>
      </c>
      <c r="C34" s="71">
        <v>0</v>
      </c>
      <c r="D34" s="4">
        <f t="shared" si="2"/>
        <v>0</v>
      </c>
      <c r="E34" s="4"/>
      <c r="F34" s="4">
        <v>0</v>
      </c>
      <c r="G34" s="4">
        <f t="shared" si="0"/>
        <v>0</v>
      </c>
      <c r="H34" s="4"/>
      <c r="I34" s="4">
        <v>0</v>
      </c>
      <c r="J34" s="4">
        <f t="shared" si="1"/>
        <v>0</v>
      </c>
      <c r="K34" s="4"/>
      <c r="L34" s="4">
        <v>0</v>
      </c>
      <c r="M34" s="32"/>
    </row>
    <row r="35" spans="2:17" hidden="1" x14ac:dyDescent="0.3">
      <c r="B35" s="9">
        <v>45501</v>
      </c>
      <c r="C35" s="71">
        <v>0</v>
      </c>
      <c r="D35" s="4">
        <f t="shared" si="2"/>
        <v>0</v>
      </c>
      <c r="E35" s="4"/>
      <c r="F35" s="4">
        <v>0</v>
      </c>
      <c r="G35" s="4">
        <f t="shared" si="0"/>
        <v>0</v>
      </c>
      <c r="H35" s="4"/>
      <c r="I35" s="4">
        <v>0</v>
      </c>
      <c r="J35" s="4">
        <f t="shared" si="1"/>
        <v>0</v>
      </c>
      <c r="K35" s="4"/>
      <c r="L35" s="4">
        <v>0</v>
      </c>
      <c r="M35" s="32"/>
      <c r="Q35" s="11"/>
    </row>
    <row r="36" spans="2:17" hidden="1" x14ac:dyDescent="0.3">
      <c r="B36" s="9">
        <v>45502</v>
      </c>
      <c r="C36" s="71">
        <v>0</v>
      </c>
      <c r="D36" s="4">
        <f t="shared" si="2"/>
        <v>0</v>
      </c>
      <c r="E36" s="4"/>
      <c r="F36" s="4">
        <v>0</v>
      </c>
      <c r="G36" s="4">
        <f t="shared" si="0"/>
        <v>0</v>
      </c>
      <c r="H36" s="4"/>
      <c r="I36" s="4">
        <v>0</v>
      </c>
      <c r="J36" s="4">
        <f t="shared" si="1"/>
        <v>0</v>
      </c>
      <c r="K36" s="4"/>
      <c r="L36" s="4">
        <v>0</v>
      </c>
      <c r="M36" s="32"/>
    </row>
    <row r="37" spans="2:17" hidden="1" x14ac:dyDescent="0.3">
      <c r="B37" s="9">
        <v>45503</v>
      </c>
      <c r="C37" s="71">
        <v>0</v>
      </c>
      <c r="D37" s="4">
        <f t="shared" si="2"/>
        <v>0</v>
      </c>
      <c r="E37" s="4"/>
      <c r="F37" s="4">
        <v>0</v>
      </c>
      <c r="G37" s="4">
        <f t="shared" si="0"/>
        <v>0</v>
      </c>
      <c r="H37" s="4"/>
      <c r="I37" s="4">
        <v>0</v>
      </c>
      <c r="J37" s="4">
        <f t="shared" si="1"/>
        <v>0</v>
      </c>
      <c r="K37" s="4"/>
      <c r="L37" s="4">
        <v>0</v>
      </c>
      <c r="M37" s="32"/>
    </row>
    <row r="38" spans="2:17" hidden="1" x14ac:dyDescent="0.3">
      <c r="B38" s="9">
        <v>45504</v>
      </c>
      <c r="C38" s="71">
        <v>0</v>
      </c>
      <c r="D38" s="4">
        <f t="shared" ref="D38" si="3">+D37+C38</f>
        <v>0</v>
      </c>
      <c r="E38" s="4"/>
      <c r="F38" s="4">
        <v>0</v>
      </c>
      <c r="G38" s="4">
        <f t="shared" ref="G38" si="4">+G37+F38</f>
        <v>0</v>
      </c>
      <c r="H38" s="4"/>
      <c r="I38" s="4">
        <v>0</v>
      </c>
      <c r="J38" s="4">
        <f t="shared" ref="J38" si="5">+J37+I38</f>
        <v>0</v>
      </c>
      <c r="K38" s="4"/>
      <c r="L38" s="4">
        <v>0</v>
      </c>
      <c r="M38" s="32"/>
    </row>
    <row r="39" spans="2:17" ht="15.6" hidden="1" x14ac:dyDescent="0.3">
      <c r="B39" s="77" t="s">
        <v>22</v>
      </c>
      <c r="C39" s="78">
        <f>SUM(C8:C37)</f>
        <v>0</v>
      </c>
      <c r="D39" s="78">
        <f>SUM(D8:D37)</f>
        <v>0</v>
      </c>
      <c r="E39" s="78"/>
      <c r="F39" s="78">
        <f>SUM(F8:F37)</f>
        <v>0</v>
      </c>
      <c r="G39" s="78">
        <f>MAX(G8:G37)</f>
        <v>0</v>
      </c>
      <c r="H39" s="78"/>
      <c r="I39" s="78">
        <f>SUM(I8:I37)</f>
        <v>0</v>
      </c>
      <c r="J39" s="78">
        <f>SUM(J8:J37)</f>
        <v>0</v>
      </c>
      <c r="K39" s="78"/>
      <c r="L39" s="79">
        <v>0</v>
      </c>
      <c r="M39" s="125"/>
    </row>
    <row r="42" spans="2:17" ht="21" x14ac:dyDescent="0.4">
      <c r="B42" s="251">
        <v>45839</v>
      </c>
      <c r="C42" s="251"/>
      <c r="D42" s="251"/>
      <c r="E42" s="251"/>
      <c r="F42" s="251"/>
      <c r="G42" s="251"/>
      <c r="H42" s="251"/>
      <c r="I42" s="251"/>
      <c r="J42" s="251"/>
      <c r="K42" s="251"/>
      <c r="L42" s="251"/>
      <c r="M42" s="251"/>
    </row>
    <row r="43" spans="2:17" ht="18" x14ac:dyDescent="0.35">
      <c r="B43" s="222" t="s">
        <v>54</v>
      </c>
      <c r="C43" s="223"/>
      <c r="D43" s="223"/>
      <c r="E43" s="223"/>
      <c r="F43" s="223"/>
      <c r="G43" s="223"/>
      <c r="H43" s="223"/>
      <c r="I43" s="223"/>
      <c r="J43" s="223"/>
      <c r="K43" s="223"/>
      <c r="L43" s="223"/>
      <c r="M43" s="252"/>
    </row>
    <row r="44" spans="2:17" ht="43.2" x14ac:dyDescent="0.3">
      <c r="B44" s="6" t="s">
        <v>14</v>
      </c>
      <c r="C44" s="7" t="s">
        <v>0</v>
      </c>
      <c r="D44" s="7" t="s">
        <v>20</v>
      </c>
      <c r="E44" s="7" t="s">
        <v>76</v>
      </c>
      <c r="F44" s="7" t="s">
        <v>1</v>
      </c>
      <c r="G44" s="7" t="s">
        <v>2</v>
      </c>
      <c r="H44" s="7" t="s">
        <v>76</v>
      </c>
      <c r="I44" s="7" t="s">
        <v>17</v>
      </c>
      <c r="J44" s="7" t="s">
        <v>19</v>
      </c>
      <c r="K44" s="7" t="s">
        <v>76</v>
      </c>
      <c r="L44" s="7" t="s">
        <v>15</v>
      </c>
      <c r="M44" s="7" t="s">
        <v>76</v>
      </c>
    </row>
    <row r="45" spans="2:17" x14ac:dyDescent="0.3">
      <c r="B45" s="9">
        <v>45839</v>
      </c>
      <c r="C45" s="71">
        <v>1</v>
      </c>
      <c r="D45" s="4">
        <v>1</v>
      </c>
      <c r="E45" s="4"/>
      <c r="F45" s="4">
        <v>13980</v>
      </c>
      <c r="G45" s="4">
        <v>13980</v>
      </c>
      <c r="H45" s="4"/>
      <c r="I45" s="4">
        <v>1</v>
      </c>
      <c r="J45" s="4">
        <v>1</v>
      </c>
      <c r="K45" s="4"/>
      <c r="L45" s="4">
        <f t="shared" ref="L45:L76" si="6">+F45/I45</f>
        <v>13980</v>
      </c>
      <c r="M45" s="32"/>
    </row>
    <row r="46" spans="2:17" s="133" customFormat="1" x14ac:dyDescent="0.3">
      <c r="B46" s="9">
        <v>45840</v>
      </c>
      <c r="C46" s="134">
        <v>2</v>
      </c>
      <c r="D46" s="128">
        <f>+D45+C46</f>
        <v>3</v>
      </c>
      <c r="E46" s="128"/>
      <c r="F46" s="128">
        <v>15970</v>
      </c>
      <c r="G46" s="128">
        <f>+G45+F46</f>
        <v>29950</v>
      </c>
      <c r="H46" s="128"/>
      <c r="I46" s="128">
        <v>2</v>
      </c>
      <c r="J46" s="128">
        <f>+J45+I46</f>
        <v>3</v>
      </c>
      <c r="K46" s="128"/>
      <c r="L46" s="128">
        <f t="shared" si="6"/>
        <v>7985</v>
      </c>
      <c r="M46" s="131"/>
    </row>
    <row r="47" spans="2:17" x14ac:dyDescent="0.3">
      <c r="B47" s="9">
        <v>45841</v>
      </c>
      <c r="C47" s="71">
        <v>1</v>
      </c>
      <c r="D47" s="4">
        <f>+D46+C47</f>
        <v>4</v>
      </c>
      <c r="E47" s="4"/>
      <c r="F47" s="4">
        <v>65990</v>
      </c>
      <c r="G47" s="4">
        <f t="shared" ref="G47:G72" si="7">+G46+F47</f>
        <v>95940</v>
      </c>
      <c r="H47" s="4"/>
      <c r="I47" s="4">
        <v>1</v>
      </c>
      <c r="J47" s="4">
        <f t="shared" ref="J47:J72" si="8">+J46+I47</f>
        <v>4</v>
      </c>
      <c r="K47" s="4"/>
      <c r="L47" s="4">
        <f t="shared" si="6"/>
        <v>65990</v>
      </c>
      <c r="M47" s="61"/>
    </row>
    <row r="48" spans="2:17" x14ac:dyDescent="0.3">
      <c r="B48" s="9">
        <v>45842</v>
      </c>
      <c r="C48" s="71">
        <v>0</v>
      </c>
      <c r="D48" s="4">
        <f t="shared" ref="D48:D72" si="9">+D47+C48</f>
        <v>4</v>
      </c>
      <c r="E48" s="4"/>
      <c r="F48" s="4">
        <v>0</v>
      </c>
      <c r="G48" s="4">
        <f t="shared" si="7"/>
        <v>95940</v>
      </c>
      <c r="H48" s="4"/>
      <c r="I48" s="4">
        <v>0</v>
      </c>
      <c r="J48" s="4">
        <f t="shared" si="8"/>
        <v>4</v>
      </c>
      <c r="K48" s="4"/>
      <c r="L48" s="4" t="e">
        <f t="shared" si="6"/>
        <v>#DIV/0!</v>
      </c>
      <c r="M48" s="61"/>
    </row>
    <row r="49" spans="2:13" x14ac:dyDescent="0.3">
      <c r="B49" s="9">
        <v>45843</v>
      </c>
      <c r="C49" s="71">
        <v>1</v>
      </c>
      <c r="D49" s="4">
        <f t="shared" si="9"/>
        <v>5</v>
      </c>
      <c r="E49" s="4"/>
      <c r="F49" s="4">
        <v>31980</v>
      </c>
      <c r="G49" s="4">
        <f t="shared" si="7"/>
        <v>127920</v>
      </c>
      <c r="H49" s="4"/>
      <c r="I49" s="4">
        <v>1</v>
      </c>
      <c r="J49" s="4">
        <f t="shared" si="8"/>
        <v>5</v>
      </c>
      <c r="K49" s="4"/>
      <c r="L49" s="4">
        <f t="shared" si="6"/>
        <v>31980</v>
      </c>
      <c r="M49" s="61"/>
    </row>
    <row r="50" spans="2:13" x14ac:dyDescent="0.3">
      <c r="B50" s="9">
        <v>45844</v>
      </c>
      <c r="C50" s="71">
        <v>1</v>
      </c>
      <c r="D50" s="4">
        <f t="shared" si="9"/>
        <v>6</v>
      </c>
      <c r="E50" s="4"/>
      <c r="F50" s="4">
        <v>8980</v>
      </c>
      <c r="G50" s="4">
        <f t="shared" si="7"/>
        <v>136900</v>
      </c>
      <c r="H50" s="4"/>
      <c r="I50" s="4">
        <v>1</v>
      </c>
      <c r="J50" s="4">
        <f t="shared" si="8"/>
        <v>6</v>
      </c>
      <c r="K50" s="4"/>
      <c r="L50" s="4">
        <f t="shared" si="6"/>
        <v>8980</v>
      </c>
      <c r="M50" s="61"/>
    </row>
    <row r="51" spans="2:13" x14ac:dyDescent="0.3">
      <c r="B51" s="9">
        <v>45845</v>
      </c>
      <c r="C51" s="71">
        <v>1</v>
      </c>
      <c r="D51" s="4">
        <f t="shared" si="9"/>
        <v>7</v>
      </c>
      <c r="E51" s="4"/>
      <c r="F51" s="4">
        <v>163960</v>
      </c>
      <c r="G51" s="4">
        <f t="shared" si="7"/>
        <v>300860</v>
      </c>
      <c r="H51" s="4"/>
      <c r="I51" s="4">
        <v>3</v>
      </c>
      <c r="J51" s="4">
        <f t="shared" si="8"/>
        <v>9</v>
      </c>
      <c r="K51" s="4"/>
      <c r="L51" s="4">
        <f t="shared" si="6"/>
        <v>54653.333333333336</v>
      </c>
      <c r="M51" s="32"/>
    </row>
    <row r="52" spans="2:13" x14ac:dyDescent="0.3">
      <c r="B52" s="9">
        <v>45846</v>
      </c>
      <c r="C52" s="71"/>
      <c r="D52" s="4">
        <f t="shared" si="9"/>
        <v>7</v>
      </c>
      <c r="E52" s="4"/>
      <c r="F52" s="4"/>
      <c r="G52" s="4">
        <f t="shared" si="7"/>
        <v>300860</v>
      </c>
      <c r="H52" s="4"/>
      <c r="I52" s="4"/>
      <c r="J52" s="4">
        <f t="shared" si="8"/>
        <v>9</v>
      </c>
      <c r="K52" s="4"/>
      <c r="L52" s="4" t="e">
        <f t="shared" si="6"/>
        <v>#DIV/0!</v>
      </c>
      <c r="M52" s="32"/>
    </row>
    <row r="53" spans="2:13" x14ac:dyDescent="0.3">
      <c r="B53" s="9">
        <v>45847</v>
      </c>
      <c r="C53" s="71"/>
      <c r="D53" s="4">
        <f t="shared" si="9"/>
        <v>7</v>
      </c>
      <c r="E53" s="4"/>
      <c r="F53" s="4"/>
      <c r="G53" s="4">
        <f t="shared" si="7"/>
        <v>300860</v>
      </c>
      <c r="H53" s="4"/>
      <c r="I53" s="4"/>
      <c r="J53" s="4">
        <f t="shared" si="8"/>
        <v>9</v>
      </c>
      <c r="K53" s="4"/>
      <c r="L53" s="4" t="e">
        <f t="shared" si="6"/>
        <v>#DIV/0!</v>
      </c>
      <c r="M53" s="61"/>
    </row>
    <row r="54" spans="2:13" x14ac:dyDescent="0.3">
      <c r="B54" s="9">
        <v>45848</v>
      </c>
      <c r="C54" s="71"/>
      <c r="D54" s="4">
        <f t="shared" si="9"/>
        <v>7</v>
      </c>
      <c r="E54" s="4"/>
      <c r="F54" s="4"/>
      <c r="G54" s="4">
        <f t="shared" si="7"/>
        <v>300860</v>
      </c>
      <c r="H54" s="4"/>
      <c r="I54" s="4"/>
      <c r="J54" s="4">
        <f t="shared" si="8"/>
        <v>9</v>
      </c>
      <c r="K54" s="4"/>
      <c r="L54" s="4" t="e">
        <f t="shared" si="6"/>
        <v>#DIV/0!</v>
      </c>
      <c r="M54" s="61"/>
    </row>
    <row r="55" spans="2:13" x14ac:dyDescent="0.3">
      <c r="B55" s="9">
        <v>45849</v>
      </c>
      <c r="C55" s="71"/>
      <c r="D55" s="4">
        <f t="shared" si="9"/>
        <v>7</v>
      </c>
      <c r="E55" s="4"/>
      <c r="F55" s="4"/>
      <c r="G55" s="4">
        <f t="shared" si="7"/>
        <v>300860</v>
      </c>
      <c r="H55" s="4"/>
      <c r="I55" s="4"/>
      <c r="J55" s="4">
        <f t="shared" si="8"/>
        <v>9</v>
      </c>
      <c r="K55" s="4"/>
      <c r="L55" s="4" t="e">
        <f t="shared" si="6"/>
        <v>#DIV/0!</v>
      </c>
      <c r="M55" s="61"/>
    </row>
    <row r="56" spans="2:13" x14ac:dyDescent="0.3">
      <c r="B56" s="9">
        <v>45850</v>
      </c>
      <c r="C56" s="71"/>
      <c r="D56" s="4">
        <f t="shared" si="9"/>
        <v>7</v>
      </c>
      <c r="E56" s="4"/>
      <c r="F56" s="4"/>
      <c r="G56" s="4">
        <f t="shared" si="7"/>
        <v>300860</v>
      </c>
      <c r="H56" s="4"/>
      <c r="I56" s="4"/>
      <c r="J56" s="4">
        <f t="shared" si="8"/>
        <v>9</v>
      </c>
      <c r="K56" s="4"/>
      <c r="L56" s="4" t="e">
        <f t="shared" si="6"/>
        <v>#DIV/0!</v>
      </c>
      <c r="M56" s="61"/>
    </row>
    <row r="57" spans="2:13" x14ac:dyDescent="0.3">
      <c r="B57" s="9">
        <v>45851</v>
      </c>
      <c r="C57" s="71"/>
      <c r="D57" s="4">
        <f t="shared" si="9"/>
        <v>7</v>
      </c>
      <c r="E57" s="4"/>
      <c r="F57" s="4"/>
      <c r="G57" s="4">
        <f t="shared" si="7"/>
        <v>300860</v>
      </c>
      <c r="H57" s="4"/>
      <c r="I57" s="4"/>
      <c r="J57" s="4">
        <f t="shared" si="8"/>
        <v>9</v>
      </c>
      <c r="K57" s="4"/>
      <c r="L57" s="4" t="e">
        <f t="shared" si="6"/>
        <v>#DIV/0!</v>
      </c>
      <c r="M57" s="61"/>
    </row>
    <row r="58" spans="2:13" x14ac:dyDescent="0.3">
      <c r="B58" s="9">
        <v>45852</v>
      </c>
      <c r="C58" s="71"/>
      <c r="D58" s="4">
        <f t="shared" si="9"/>
        <v>7</v>
      </c>
      <c r="E58" s="4"/>
      <c r="F58" s="4"/>
      <c r="G58" s="4">
        <f t="shared" si="7"/>
        <v>300860</v>
      </c>
      <c r="H58" s="4"/>
      <c r="I58" s="4"/>
      <c r="J58" s="4">
        <f t="shared" si="8"/>
        <v>9</v>
      </c>
      <c r="K58" s="4"/>
      <c r="L58" s="4" t="e">
        <f t="shared" si="6"/>
        <v>#DIV/0!</v>
      </c>
      <c r="M58" s="32"/>
    </row>
    <row r="59" spans="2:13" x14ac:dyDescent="0.3">
      <c r="B59" s="9">
        <v>45853</v>
      </c>
      <c r="C59" s="71"/>
      <c r="D59" s="4">
        <f t="shared" si="9"/>
        <v>7</v>
      </c>
      <c r="E59" s="4"/>
      <c r="F59" s="4"/>
      <c r="G59" s="4">
        <f t="shared" si="7"/>
        <v>300860</v>
      </c>
      <c r="H59" s="4"/>
      <c r="I59" s="4"/>
      <c r="J59" s="4">
        <f t="shared" si="8"/>
        <v>9</v>
      </c>
      <c r="K59" s="4"/>
      <c r="L59" s="4" t="e">
        <f t="shared" si="6"/>
        <v>#DIV/0!</v>
      </c>
      <c r="M59" s="32"/>
    </row>
    <row r="60" spans="2:13" x14ac:dyDescent="0.3">
      <c r="B60" s="9">
        <v>45854</v>
      </c>
      <c r="C60" s="71"/>
      <c r="D60" s="4">
        <f t="shared" si="9"/>
        <v>7</v>
      </c>
      <c r="E60" s="4"/>
      <c r="F60" s="4"/>
      <c r="G60" s="4">
        <f t="shared" si="7"/>
        <v>300860</v>
      </c>
      <c r="H60" s="4"/>
      <c r="I60" s="4"/>
      <c r="J60" s="4">
        <f t="shared" si="8"/>
        <v>9</v>
      </c>
      <c r="K60" s="4"/>
      <c r="L60" s="4" t="e">
        <f t="shared" si="6"/>
        <v>#DIV/0!</v>
      </c>
      <c r="M60" s="61"/>
    </row>
    <row r="61" spans="2:13" x14ac:dyDescent="0.3">
      <c r="B61" s="9">
        <v>45855</v>
      </c>
      <c r="C61" s="71"/>
      <c r="D61" s="4">
        <f t="shared" si="9"/>
        <v>7</v>
      </c>
      <c r="E61" s="4"/>
      <c r="F61" s="4"/>
      <c r="G61" s="4">
        <f t="shared" si="7"/>
        <v>300860</v>
      </c>
      <c r="H61" s="4"/>
      <c r="I61" s="4"/>
      <c r="J61" s="4">
        <f t="shared" si="8"/>
        <v>9</v>
      </c>
      <c r="K61" s="4"/>
      <c r="L61" s="4" t="e">
        <f t="shared" si="6"/>
        <v>#DIV/0!</v>
      </c>
      <c r="M61" s="61"/>
    </row>
    <row r="62" spans="2:13" x14ac:dyDescent="0.3">
      <c r="B62" s="9">
        <v>45856</v>
      </c>
      <c r="C62" s="71"/>
      <c r="D62" s="4">
        <f t="shared" si="9"/>
        <v>7</v>
      </c>
      <c r="E62" s="4"/>
      <c r="F62" s="4"/>
      <c r="G62" s="4">
        <f t="shared" si="7"/>
        <v>300860</v>
      </c>
      <c r="H62" s="4"/>
      <c r="I62" s="4"/>
      <c r="J62" s="4">
        <f t="shared" si="8"/>
        <v>9</v>
      </c>
      <c r="K62" s="4"/>
      <c r="L62" s="4" t="e">
        <f t="shared" si="6"/>
        <v>#DIV/0!</v>
      </c>
      <c r="M62" s="61"/>
    </row>
    <row r="63" spans="2:13" x14ac:dyDescent="0.3">
      <c r="B63" s="9">
        <v>45857</v>
      </c>
      <c r="C63" s="71"/>
      <c r="D63" s="4">
        <f t="shared" si="9"/>
        <v>7</v>
      </c>
      <c r="E63" s="4"/>
      <c r="F63" s="4"/>
      <c r="G63" s="4">
        <f t="shared" si="7"/>
        <v>300860</v>
      </c>
      <c r="H63" s="4"/>
      <c r="I63" s="4"/>
      <c r="J63" s="4">
        <f t="shared" si="8"/>
        <v>9</v>
      </c>
      <c r="K63" s="4"/>
      <c r="L63" s="4" t="e">
        <f t="shared" si="6"/>
        <v>#DIV/0!</v>
      </c>
      <c r="M63" s="61"/>
    </row>
    <row r="64" spans="2:13" x14ac:dyDescent="0.3">
      <c r="B64" s="9">
        <v>45858</v>
      </c>
      <c r="C64" s="71"/>
      <c r="D64" s="4">
        <f t="shared" si="9"/>
        <v>7</v>
      </c>
      <c r="E64" s="4"/>
      <c r="F64" s="4"/>
      <c r="G64" s="4">
        <f t="shared" si="7"/>
        <v>300860</v>
      </c>
      <c r="H64" s="4"/>
      <c r="I64" s="4"/>
      <c r="J64" s="4">
        <f t="shared" si="8"/>
        <v>9</v>
      </c>
      <c r="K64" s="4"/>
      <c r="L64" s="4" t="e">
        <f t="shared" si="6"/>
        <v>#DIV/0!</v>
      </c>
      <c r="M64" s="61"/>
    </row>
    <row r="65" spans="2:13" x14ac:dyDescent="0.3">
      <c r="B65" s="9">
        <v>45859</v>
      </c>
      <c r="C65" s="71"/>
      <c r="D65" s="4">
        <f t="shared" si="9"/>
        <v>7</v>
      </c>
      <c r="E65" s="4"/>
      <c r="F65" s="4"/>
      <c r="G65" s="4">
        <f t="shared" si="7"/>
        <v>300860</v>
      </c>
      <c r="H65" s="4"/>
      <c r="I65" s="4"/>
      <c r="J65" s="4">
        <f t="shared" si="8"/>
        <v>9</v>
      </c>
      <c r="K65" s="4"/>
      <c r="L65" s="4" t="e">
        <f t="shared" si="6"/>
        <v>#DIV/0!</v>
      </c>
      <c r="M65" s="32"/>
    </row>
    <row r="66" spans="2:13" x14ac:dyDescent="0.3">
      <c r="B66" s="9">
        <v>45860</v>
      </c>
      <c r="C66" s="71"/>
      <c r="D66" s="4">
        <f t="shared" si="9"/>
        <v>7</v>
      </c>
      <c r="E66" s="4"/>
      <c r="F66" s="4"/>
      <c r="G66" s="4">
        <f t="shared" si="7"/>
        <v>300860</v>
      </c>
      <c r="H66" s="4"/>
      <c r="I66" s="4"/>
      <c r="J66" s="4">
        <f t="shared" si="8"/>
        <v>9</v>
      </c>
      <c r="K66" s="4"/>
      <c r="L66" s="4" t="e">
        <f t="shared" si="6"/>
        <v>#DIV/0!</v>
      </c>
      <c r="M66" s="32"/>
    </row>
    <row r="67" spans="2:13" x14ac:dyDescent="0.3">
      <c r="B67" s="9">
        <v>45861</v>
      </c>
      <c r="C67" s="71"/>
      <c r="D67" s="4">
        <f t="shared" si="9"/>
        <v>7</v>
      </c>
      <c r="E67" s="4"/>
      <c r="F67" s="4"/>
      <c r="G67" s="4">
        <f t="shared" si="7"/>
        <v>300860</v>
      </c>
      <c r="H67" s="4"/>
      <c r="I67" s="4"/>
      <c r="J67" s="4">
        <f t="shared" si="8"/>
        <v>9</v>
      </c>
      <c r="K67" s="4"/>
      <c r="L67" s="4" t="e">
        <f t="shared" si="6"/>
        <v>#DIV/0!</v>
      </c>
      <c r="M67" s="32"/>
    </row>
    <row r="68" spans="2:13" x14ac:dyDescent="0.3">
      <c r="B68" s="9">
        <v>45862</v>
      </c>
      <c r="C68" s="71"/>
      <c r="D68" s="4">
        <f t="shared" si="9"/>
        <v>7</v>
      </c>
      <c r="E68" s="4"/>
      <c r="F68" s="4"/>
      <c r="G68" s="4">
        <f t="shared" si="7"/>
        <v>300860</v>
      </c>
      <c r="H68" s="4"/>
      <c r="I68" s="4"/>
      <c r="J68" s="4">
        <f t="shared" si="8"/>
        <v>9</v>
      </c>
      <c r="K68" s="4"/>
      <c r="L68" s="4" t="e">
        <f t="shared" si="6"/>
        <v>#DIV/0!</v>
      </c>
      <c r="M68" s="32"/>
    </row>
    <row r="69" spans="2:13" x14ac:dyDescent="0.3">
      <c r="B69" s="9">
        <v>45863</v>
      </c>
      <c r="C69" s="71"/>
      <c r="D69" s="4">
        <f t="shared" si="9"/>
        <v>7</v>
      </c>
      <c r="E69" s="4"/>
      <c r="F69" s="4"/>
      <c r="G69" s="4">
        <f t="shared" si="7"/>
        <v>300860</v>
      </c>
      <c r="H69" s="4"/>
      <c r="I69" s="4"/>
      <c r="J69" s="4">
        <f t="shared" si="8"/>
        <v>9</v>
      </c>
      <c r="K69" s="4"/>
      <c r="L69" s="4" t="e">
        <f t="shared" si="6"/>
        <v>#DIV/0!</v>
      </c>
      <c r="M69" s="32"/>
    </row>
    <row r="70" spans="2:13" x14ac:dyDescent="0.3">
      <c r="B70" s="9">
        <v>45864</v>
      </c>
      <c r="C70" s="71"/>
      <c r="D70" s="4">
        <f t="shared" si="9"/>
        <v>7</v>
      </c>
      <c r="E70" s="4"/>
      <c r="F70" s="4"/>
      <c r="G70" s="4">
        <f t="shared" si="7"/>
        <v>300860</v>
      </c>
      <c r="H70" s="4"/>
      <c r="I70" s="4"/>
      <c r="J70" s="4">
        <f t="shared" si="8"/>
        <v>9</v>
      </c>
      <c r="K70" s="4"/>
      <c r="L70" s="4" t="e">
        <f t="shared" si="6"/>
        <v>#DIV/0!</v>
      </c>
      <c r="M70" s="32"/>
    </row>
    <row r="71" spans="2:13" x14ac:dyDescent="0.3">
      <c r="B71" s="9">
        <v>45865</v>
      </c>
      <c r="C71" s="71"/>
      <c r="D71" s="4">
        <f t="shared" si="9"/>
        <v>7</v>
      </c>
      <c r="E71" s="4"/>
      <c r="F71" s="4"/>
      <c r="G71" s="4">
        <f t="shared" si="7"/>
        <v>300860</v>
      </c>
      <c r="H71" s="4"/>
      <c r="I71" s="4"/>
      <c r="J71" s="4">
        <f t="shared" si="8"/>
        <v>9</v>
      </c>
      <c r="K71" s="4"/>
      <c r="L71" s="4" t="e">
        <f t="shared" si="6"/>
        <v>#DIV/0!</v>
      </c>
      <c r="M71" s="32"/>
    </row>
    <row r="72" spans="2:13" x14ac:dyDescent="0.3">
      <c r="B72" s="9">
        <v>45866</v>
      </c>
      <c r="C72" s="71"/>
      <c r="D72" s="4">
        <f t="shared" si="9"/>
        <v>7</v>
      </c>
      <c r="E72" s="4"/>
      <c r="F72" s="4"/>
      <c r="G72" s="4">
        <f t="shared" si="7"/>
        <v>300860</v>
      </c>
      <c r="H72" s="4"/>
      <c r="I72" s="4"/>
      <c r="J72" s="4">
        <f t="shared" si="8"/>
        <v>9</v>
      </c>
      <c r="K72" s="4"/>
      <c r="L72" s="4" t="e">
        <f t="shared" si="6"/>
        <v>#DIV/0!</v>
      </c>
      <c r="M72" s="32"/>
    </row>
    <row r="73" spans="2:13" x14ac:dyDescent="0.3">
      <c r="B73" s="9">
        <v>45867</v>
      </c>
      <c r="C73" s="71"/>
      <c r="D73" s="4">
        <f t="shared" ref="D73:D74" si="10">+D72+C73</f>
        <v>7</v>
      </c>
      <c r="E73" s="4"/>
      <c r="F73" s="4"/>
      <c r="G73" s="4">
        <f t="shared" ref="G73:G74" si="11">+G72+F73</f>
        <v>300860</v>
      </c>
      <c r="H73" s="4"/>
      <c r="I73" s="4"/>
      <c r="J73" s="4">
        <f t="shared" ref="J73:J74" si="12">+J72+I73</f>
        <v>9</v>
      </c>
      <c r="K73" s="4"/>
      <c r="L73" s="4" t="e">
        <f t="shared" ref="L73:L74" si="13">+F73/I73</f>
        <v>#DIV/0!</v>
      </c>
      <c r="M73" s="32"/>
    </row>
    <row r="74" spans="2:13" x14ac:dyDescent="0.3">
      <c r="B74" s="9">
        <v>45868</v>
      </c>
      <c r="C74" s="71"/>
      <c r="D74" s="4">
        <f t="shared" si="10"/>
        <v>7</v>
      </c>
      <c r="E74" s="4"/>
      <c r="F74" s="4"/>
      <c r="G74" s="4">
        <f t="shared" si="11"/>
        <v>300860</v>
      </c>
      <c r="H74" s="4"/>
      <c r="I74" s="4"/>
      <c r="J74" s="4">
        <f t="shared" si="12"/>
        <v>9</v>
      </c>
      <c r="K74" s="4"/>
      <c r="L74" s="4" t="e">
        <f t="shared" si="13"/>
        <v>#DIV/0!</v>
      </c>
      <c r="M74" s="32"/>
    </row>
    <row r="75" spans="2:13" x14ac:dyDescent="0.3">
      <c r="B75" s="9">
        <v>45869</v>
      </c>
      <c r="C75" s="71"/>
      <c r="D75" s="4">
        <f t="shared" ref="D75" si="14">+D74+C75</f>
        <v>7</v>
      </c>
      <c r="E75" s="4"/>
      <c r="F75" s="4"/>
      <c r="G75" s="4">
        <f t="shared" ref="G75" si="15">+G74+F75</f>
        <v>300860</v>
      </c>
      <c r="H75" s="4"/>
      <c r="I75" s="4"/>
      <c r="J75" s="4">
        <f t="shared" ref="J75" si="16">+J74+I75</f>
        <v>9</v>
      </c>
      <c r="K75" s="4"/>
      <c r="L75" s="4" t="e">
        <f t="shared" ref="L75" si="17">+F75/I75</f>
        <v>#DIV/0!</v>
      </c>
      <c r="M75" s="32"/>
    </row>
    <row r="76" spans="2:13" ht="15.6" x14ac:dyDescent="0.3">
      <c r="B76" s="77" t="s">
        <v>22</v>
      </c>
      <c r="C76" s="78">
        <f>SUM(C45:C74)</f>
        <v>7</v>
      </c>
      <c r="D76" s="78">
        <f>SUM(D45:D74)</f>
        <v>191</v>
      </c>
      <c r="E76" s="78">
        <f t="shared" ref="E76:H76" si="18">SUM(E45:E74)</f>
        <v>0</v>
      </c>
      <c r="F76" s="78">
        <f>SUM(F45:F74)</f>
        <v>300860</v>
      </c>
      <c r="G76" s="78">
        <f>SUM(G45:G74)</f>
        <v>7721270</v>
      </c>
      <c r="H76" s="78">
        <f t="shared" si="18"/>
        <v>0</v>
      </c>
      <c r="I76" s="78">
        <f>SUM(I45:I74)</f>
        <v>9</v>
      </c>
      <c r="J76" s="78">
        <f>SUM(J45:J74)</f>
        <v>239</v>
      </c>
      <c r="K76" s="78"/>
      <c r="L76" s="79">
        <f t="shared" si="6"/>
        <v>33428.888888888891</v>
      </c>
      <c r="M76" s="125"/>
    </row>
  </sheetData>
  <mergeCells count="4">
    <mergeCell ref="B6:L6"/>
    <mergeCell ref="B5:M5"/>
    <mergeCell ref="B42:M42"/>
    <mergeCell ref="B43:M4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13B26-B666-4058-B476-12F885EFDC5A}">
  <dimension ref="B5:O39"/>
  <sheetViews>
    <sheetView topLeftCell="A7" zoomScale="90" zoomScaleNormal="90" workbookViewId="0">
      <selection activeCell="L14" sqref="L14"/>
    </sheetView>
  </sheetViews>
  <sheetFormatPr baseColWidth="10" defaultRowHeight="14.4" x14ac:dyDescent="0.3"/>
  <cols>
    <col min="2" max="2" width="16.44140625" customWidth="1"/>
    <col min="4" max="4" width="12.6640625" customWidth="1"/>
    <col min="5" max="5" width="14.5546875" customWidth="1"/>
    <col min="6" max="6" width="13.33203125" customWidth="1"/>
    <col min="7" max="7" width="12.6640625" customWidth="1"/>
    <col min="8" max="8" width="13.109375" customWidth="1"/>
    <col min="11" max="11" width="13.33203125" customWidth="1"/>
    <col min="12" max="12" width="13.5546875" customWidth="1"/>
  </cols>
  <sheetData>
    <row r="5" spans="2:13" ht="21" x14ac:dyDescent="0.4">
      <c r="B5" s="253">
        <v>45839</v>
      </c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</row>
    <row r="6" spans="2:13" ht="18" x14ac:dyDescent="0.35">
      <c r="B6" s="254" t="s">
        <v>53</v>
      </c>
      <c r="C6" s="254"/>
      <c r="D6" s="254"/>
      <c r="E6" s="254"/>
      <c r="F6" s="254"/>
      <c r="G6" s="254"/>
      <c r="H6" s="254"/>
      <c r="I6" s="254"/>
      <c r="J6" s="254"/>
      <c r="K6" s="254"/>
      <c r="L6" s="254"/>
      <c r="M6" s="254"/>
    </row>
    <row r="7" spans="2:13" ht="43.2" x14ac:dyDescent="0.3">
      <c r="B7" s="6" t="s">
        <v>14</v>
      </c>
      <c r="C7" s="7" t="s">
        <v>0</v>
      </c>
      <c r="D7" s="7" t="s">
        <v>20</v>
      </c>
      <c r="E7" s="7" t="s">
        <v>1</v>
      </c>
      <c r="F7" s="7" t="s">
        <v>2</v>
      </c>
      <c r="G7" s="7" t="s">
        <v>17</v>
      </c>
      <c r="H7" s="7" t="s">
        <v>19</v>
      </c>
      <c r="I7" s="7" t="s">
        <v>15</v>
      </c>
      <c r="J7" s="7" t="s">
        <v>27</v>
      </c>
      <c r="K7" s="7" t="s">
        <v>28</v>
      </c>
      <c r="L7" s="7" t="s">
        <v>59</v>
      </c>
      <c r="M7" s="7" t="s">
        <v>84</v>
      </c>
    </row>
    <row r="8" spans="2:13" x14ac:dyDescent="0.3">
      <c r="B8" s="9">
        <v>45839</v>
      </c>
      <c r="C8" s="71">
        <v>5</v>
      </c>
      <c r="D8" s="4">
        <v>5</v>
      </c>
      <c r="E8" s="4">
        <v>232</v>
      </c>
      <c r="F8" s="4">
        <v>232</v>
      </c>
      <c r="G8" s="4">
        <v>5</v>
      </c>
      <c r="H8" s="4">
        <v>5</v>
      </c>
      <c r="I8" s="4">
        <f t="shared" ref="I8:I35" si="0">+E8/G8</f>
        <v>46.4</v>
      </c>
      <c r="J8" s="4">
        <v>1792</v>
      </c>
      <c r="K8" s="32">
        <f t="shared" ref="K8:K35" si="1">+C8/J8</f>
        <v>2.7901785714285715E-3</v>
      </c>
      <c r="L8" s="10">
        <f>+E8*257.1</f>
        <v>59647.200000000004</v>
      </c>
      <c r="M8" s="10">
        <f>+I8*250</f>
        <v>11600</v>
      </c>
    </row>
    <row r="9" spans="2:13" s="133" customFormat="1" x14ac:dyDescent="0.3">
      <c r="B9" s="9">
        <v>45840</v>
      </c>
      <c r="C9" s="134">
        <v>3</v>
      </c>
      <c r="D9" s="128">
        <f>+D8+C9</f>
        <v>8</v>
      </c>
      <c r="E9" s="128">
        <v>58</v>
      </c>
      <c r="F9" s="128">
        <f>+F8+E9</f>
        <v>290</v>
      </c>
      <c r="G9" s="128">
        <v>3</v>
      </c>
      <c r="H9" s="128">
        <f>+H8+G9</f>
        <v>8</v>
      </c>
      <c r="I9" s="128">
        <f t="shared" si="0"/>
        <v>19.333333333333332</v>
      </c>
      <c r="J9" s="128">
        <v>1787</v>
      </c>
      <c r="K9" s="131">
        <f t="shared" si="1"/>
        <v>1.6787912702853946E-3</v>
      </c>
      <c r="L9" s="10">
        <f>+E9*257.1</f>
        <v>14911.800000000001</v>
      </c>
      <c r="M9" s="137">
        <f t="shared" ref="M9:M39" si="2">+I9*250</f>
        <v>4833.333333333333</v>
      </c>
    </row>
    <row r="10" spans="2:13" x14ac:dyDescent="0.3">
      <c r="B10" s="9">
        <v>45841</v>
      </c>
      <c r="C10" s="71">
        <v>5</v>
      </c>
      <c r="D10" s="4">
        <f>+D9+C10</f>
        <v>13</v>
      </c>
      <c r="E10" s="4">
        <v>949</v>
      </c>
      <c r="F10" s="4">
        <f t="shared" ref="F10:F35" si="3">+F9+E10</f>
        <v>1239</v>
      </c>
      <c r="G10" s="4">
        <v>6</v>
      </c>
      <c r="H10" s="4">
        <f t="shared" ref="H10:H35" si="4">+H9+G10</f>
        <v>14</v>
      </c>
      <c r="I10" s="4">
        <f t="shared" si="0"/>
        <v>158.16666666666666</v>
      </c>
      <c r="J10" s="4">
        <v>2034</v>
      </c>
      <c r="K10" s="61">
        <f t="shared" si="1"/>
        <v>2.4582104228121925E-3</v>
      </c>
      <c r="L10" s="10">
        <f t="shared" ref="L10:L15" si="5">+E10*257.1</f>
        <v>243987.90000000002</v>
      </c>
      <c r="M10" s="35">
        <f t="shared" si="2"/>
        <v>39541.666666666664</v>
      </c>
    </row>
    <row r="11" spans="2:13" x14ac:dyDescent="0.3">
      <c r="B11" s="9">
        <v>45842</v>
      </c>
      <c r="C11" s="71">
        <v>3</v>
      </c>
      <c r="D11" s="4">
        <f t="shared" ref="D11:D35" si="6">+D10+C11</f>
        <v>16</v>
      </c>
      <c r="E11" s="4">
        <v>362</v>
      </c>
      <c r="F11" s="4">
        <f t="shared" si="3"/>
        <v>1601</v>
      </c>
      <c r="G11" s="4">
        <v>8</v>
      </c>
      <c r="H11" s="4">
        <f t="shared" si="4"/>
        <v>22</v>
      </c>
      <c r="I11" s="4">
        <f t="shared" si="0"/>
        <v>45.25</v>
      </c>
      <c r="J11" s="4">
        <v>1843</v>
      </c>
      <c r="K11" s="61">
        <f t="shared" si="1"/>
        <v>1.6277807921866521E-3</v>
      </c>
      <c r="L11" s="10">
        <f t="shared" si="5"/>
        <v>93070.200000000012</v>
      </c>
      <c r="M11" s="35">
        <f t="shared" si="2"/>
        <v>11312.5</v>
      </c>
    </row>
    <row r="12" spans="2:13" x14ac:dyDescent="0.3">
      <c r="B12" s="9">
        <v>45843</v>
      </c>
      <c r="C12" s="71">
        <v>5</v>
      </c>
      <c r="D12" s="4">
        <f t="shared" si="6"/>
        <v>21</v>
      </c>
      <c r="E12" s="4">
        <v>173</v>
      </c>
      <c r="F12" s="4">
        <f t="shared" si="3"/>
        <v>1774</v>
      </c>
      <c r="G12" s="4">
        <v>5</v>
      </c>
      <c r="H12" s="4">
        <f t="shared" si="4"/>
        <v>27</v>
      </c>
      <c r="I12" s="4">
        <f t="shared" si="0"/>
        <v>34.6</v>
      </c>
      <c r="J12" s="4">
        <v>1672</v>
      </c>
      <c r="K12" s="61">
        <f t="shared" si="1"/>
        <v>2.9904306220095694E-3</v>
      </c>
      <c r="L12" s="10">
        <f t="shared" si="5"/>
        <v>44478.3</v>
      </c>
      <c r="M12" s="35">
        <f t="shared" si="2"/>
        <v>8650</v>
      </c>
    </row>
    <row r="13" spans="2:13" x14ac:dyDescent="0.3">
      <c r="B13" s="9">
        <v>45844</v>
      </c>
      <c r="C13" s="71">
        <v>7</v>
      </c>
      <c r="D13" s="4">
        <f t="shared" si="6"/>
        <v>28</v>
      </c>
      <c r="E13" s="4">
        <v>508</v>
      </c>
      <c r="F13" s="4">
        <f t="shared" si="3"/>
        <v>2282</v>
      </c>
      <c r="G13" s="4">
        <v>11</v>
      </c>
      <c r="H13" s="4">
        <f t="shared" si="4"/>
        <v>38</v>
      </c>
      <c r="I13" s="4">
        <f t="shared" si="0"/>
        <v>46.18181818181818</v>
      </c>
      <c r="J13" s="4">
        <v>1185</v>
      </c>
      <c r="K13" s="61">
        <f t="shared" si="1"/>
        <v>5.9071729957805904E-3</v>
      </c>
      <c r="L13" s="10">
        <f t="shared" si="5"/>
        <v>130606.80000000002</v>
      </c>
      <c r="M13" s="35">
        <f t="shared" si="2"/>
        <v>11545.454545454544</v>
      </c>
    </row>
    <row r="14" spans="2:13" x14ac:dyDescent="0.3">
      <c r="B14" s="9">
        <v>45845</v>
      </c>
      <c r="C14" s="71">
        <v>10</v>
      </c>
      <c r="D14" s="4">
        <f t="shared" si="6"/>
        <v>38</v>
      </c>
      <c r="E14" s="4">
        <v>662</v>
      </c>
      <c r="F14" s="4">
        <f t="shared" si="3"/>
        <v>2944</v>
      </c>
      <c r="G14" s="4">
        <v>13</v>
      </c>
      <c r="H14" s="4">
        <f t="shared" si="4"/>
        <v>51</v>
      </c>
      <c r="I14" s="4">
        <f t="shared" si="0"/>
        <v>50.92307692307692</v>
      </c>
      <c r="J14" s="4">
        <v>1873</v>
      </c>
      <c r="K14" s="32">
        <f t="shared" si="1"/>
        <v>5.3390282968499734E-3</v>
      </c>
      <c r="L14" s="10">
        <f t="shared" si="5"/>
        <v>170200.2</v>
      </c>
      <c r="M14" s="10">
        <f t="shared" si="2"/>
        <v>12730.76923076923</v>
      </c>
    </row>
    <row r="15" spans="2:13" x14ac:dyDescent="0.3">
      <c r="B15" s="9">
        <v>45846</v>
      </c>
      <c r="C15" s="71"/>
      <c r="D15" s="4">
        <f t="shared" si="6"/>
        <v>38</v>
      </c>
      <c r="E15" s="4"/>
      <c r="F15" s="4">
        <f t="shared" si="3"/>
        <v>2944</v>
      </c>
      <c r="G15" s="4"/>
      <c r="H15" s="4">
        <f t="shared" si="4"/>
        <v>51</v>
      </c>
      <c r="I15" s="4" t="e">
        <f t="shared" si="0"/>
        <v>#DIV/0!</v>
      </c>
      <c r="J15" s="4"/>
      <c r="K15" s="32" t="e">
        <f t="shared" si="1"/>
        <v>#DIV/0!</v>
      </c>
      <c r="L15" s="10">
        <f t="shared" si="5"/>
        <v>0</v>
      </c>
      <c r="M15" s="10" t="e">
        <f t="shared" si="2"/>
        <v>#DIV/0!</v>
      </c>
    </row>
    <row r="16" spans="2:13" x14ac:dyDescent="0.3">
      <c r="B16" s="9">
        <v>45847</v>
      </c>
      <c r="C16" s="71"/>
      <c r="D16" s="4">
        <f t="shared" si="6"/>
        <v>38</v>
      </c>
      <c r="E16" s="4"/>
      <c r="F16" s="4">
        <f t="shared" si="3"/>
        <v>2944</v>
      </c>
      <c r="G16" s="4"/>
      <c r="H16" s="4">
        <f t="shared" si="4"/>
        <v>51</v>
      </c>
      <c r="I16" s="4" t="e">
        <f t="shared" si="0"/>
        <v>#DIV/0!</v>
      </c>
      <c r="J16" s="4"/>
      <c r="K16" s="61" t="e">
        <f t="shared" si="1"/>
        <v>#DIV/0!</v>
      </c>
      <c r="L16" s="35">
        <f t="shared" ref="L16:L35" si="7">+E16*250</f>
        <v>0</v>
      </c>
      <c r="M16" s="35" t="e">
        <f t="shared" si="2"/>
        <v>#DIV/0!</v>
      </c>
    </row>
    <row r="17" spans="2:13" x14ac:dyDescent="0.3">
      <c r="B17" s="9">
        <v>45848</v>
      </c>
      <c r="C17" s="71"/>
      <c r="D17" s="4">
        <f t="shared" si="6"/>
        <v>38</v>
      </c>
      <c r="E17" s="4"/>
      <c r="F17" s="4">
        <f t="shared" si="3"/>
        <v>2944</v>
      </c>
      <c r="G17" s="4"/>
      <c r="H17" s="4">
        <f t="shared" si="4"/>
        <v>51</v>
      </c>
      <c r="I17" s="4" t="e">
        <f t="shared" si="0"/>
        <v>#DIV/0!</v>
      </c>
      <c r="J17" s="4"/>
      <c r="K17" s="61" t="e">
        <f t="shared" si="1"/>
        <v>#DIV/0!</v>
      </c>
      <c r="L17" s="35">
        <f t="shared" si="7"/>
        <v>0</v>
      </c>
      <c r="M17" s="35" t="e">
        <f t="shared" si="2"/>
        <v>#DIV/0!</v>
      </c>
    </row>
    <row r="18" spans="2:13" x14ac:dyDescent="0.3">
      <c r="B18" s="9">
        <v>45849</v>
      </c>
      <c r="C18" s="71"/>
      <c r="D18" s="4">
        <f t="shared" si="6"/>
        <v>38</v>
      </c>
      <c r="E18" s="4"/>
      <c r="F18" s="4">
        <f t="shared" si="3"/>
        <v>2944</v>
      </c>
      <c r="G18" s="4"/>
      <c r="H18" s="4">
        <f t="shared" si="4"/>
        <v>51</v>
      </c>
      <c r="I18" s="4" t="e">
        <f t="shared" si="0"/>
        <v>#DIV/0!</v>
      </c>
      <c r="J18" s="4"/>
      <c r="K18" s="61" t="e">
        <f t="shared" si="1"/>
        <v>#DIV/0!</v>
      </c>
      <c r="L18" s="35">
        <f t="shared" si="7"/>
        <v>0</v>
      </c>
      <c r="M18" s="35" t="e">
        <f t="shared" si="2"/>
        <v>#DIV/0!</v>
      </c>
    </row>
    <row r="19" spans="2:13" x14ac:dyDescent="0.3">
      <c r="B19" s="9">
        <v>45850</v>
      </c>
      <c r="C19" s="71"/>
      <c r="D19" s="4">
        <f t="shared" si="6"/>
        <v>38</v>
      </c>
      <c r="E19" s="4"/>
      <c r="F19" s="4">
        <f t="shared" si="3"/>
        <v>2944</v>
      </c>
      <c r="G19" s="4"/>
      <c r="H19" s="4">
        <f t="shared" si="4"/>
        <v>51</v>
      </c>
      <c r="I19" s="4" t="e">
        <f t="shared" si="0"/>
        <v>#DIV/0!</v>
      </c>
      <c r="J19" s="4"/>
      <c r="K19" s="61" t="e">
        <f t="shared" si="1"/>
        <v>#DIV/0!</v>
      </c>
      <c r="L19" s="35">
        <f t="shared" si="7"/>
        <v>0</v>
      </c>
      <c r="M19" s="35" t="e">
        <f t="shared" si="2"/>
        <v>#DIV/0!</v>
      </c>
    </row>
    <row r="20" spans="2:13" x14ac:dyDescent="0.3">
      <c r="B20" s="9">
        <v>45851</v>
      </c>
      <c r="C20" s="71"/>
      <c r="D20" s="4">
        <f t="shared" si="6"/>
        <v>38</v>
      </c>
      <c r="E20" s="4"/>
      <c r="F20" s="4">
        <f t="shared" si="3"/>
        <v>2944</v>
      </c>
      <c r="G20" s="4"/>
      <c r="H20" s="4">
        <f t="shared" si="4"/>
        <v>51</v>
      </c>
      <c r="I20" s="4" t="e">
        <f t="shared" si="0"/>
        <v>#DIV/0!</v>
      </c>
      <c r="J20" s="4"/>
      <c r="K20" s="61" t="e">
        <f t="shared" si="1"/>
        <v>#DIV/0!</v>
      </c>
      <c r="L20" s="35">
        <f t="shared" si="7"/>
        <v>0</v>
      </c>
      <c r="M20" s="35" t="e">
        <f t="shared" si="2"/>
        <v>#DIV/0!</v>
      </c>
    </row>
    <row r="21" spans="2:13" x14ac:dyDescent="0.3">
      <c r="B21" s="9">
        <v>45852</v>
      </c>
      <c r="C21" s="71"/>
      <c r="D21" s="4">
        <f t="shared" si="6"/>
        <v>38</v>
      </c>
      <c r="E21" s="4"/>
      <c r="F21" s="4">
        <f t="shared" si="3"/>
        <v>2944</v>
      </c>
      <c r="G21" s="4"/>
      <c r="H21" s="4">
        <f t="shared" si="4"/>
        <v>51</v>
      </c>
      <c r="I21" s="4" t="e">
        <f t="shared" si="0"/>
        <v>#DIV/0!</v>
      </c>
      <c r="J21" s="4"/>
      <c r="K21" s="32" t="e">
        <f t="shared" si="1"/>
        <v>#DIV/0!</v>
      </c>
      <c r="L21" s="10">
        <f t="shared" si="7"/>
        <v>0</v>
      </c>
      <c r="M21" s="10" t="e">
        <f t="shared" si="2"/>
        <v>#DIV/0!</v>
      </c>
    </row>
    <row r="22" spans="2:13" x14ac:dyDescent="0.3">
      <c r="B22" s="9">
        <v>45853</v>
      </c>
      <c r="C22" s="71"/>
      <c r="D22" s="4">
        <f t="shared" si="6"/>
        <v>38</v>
      </c>
      <c r="E22" s="4"/>
      <c r="F22" s="4">
        <f t="shared" si="3"/>
        <v>2944</v>
      </c>
      <c r="G22" s="4"/>
      <c r="H22" s="4">
        <f t="shared" si="4"/>
        <v>51</v>
      </c>
      <c r="I22" s="4" t="e">
        <f t="shared" si="0"/>
        <v>#DIV/0!</v>
      </c>
      <c r="J22" s="4"/>
      <c r="K22" s="32" t="e">
        <f t="shared" si="1"/>
        <v>#DIV/0!</v>
      </c>
      <c r="L22" s="10">
        <f t="shared" si="7"/>
        <v>0</v>
      </c>
      <c r="M22" s="10" t="e">
        <f t="shared" si="2"/>
        <v>#DIV/0!</v>
      </c>
    </row>
    <row r="23" spans="2:13" x14ac:dyDescent="0.3">
      <c r="B23" s="9">
        <v>45854</v>
      </c>
      <c r="C23" s="71"/>
      <c r="D23" s="4">
        <f t="shared" si="6"/>
        <v>38</v>
      </c>
      <c r="E23" s="4"/>
      <c r="F23" s="4">
        <f t="shared" si="3"/>
        <v>2944</v>
      </c>
      <c r="G23" s="4"/>
      <c r="H23" s="4">
        <f t="shared" si="4"/>
        <v>51</v>
      </c>
      <c r="I23" s="4" t="e">
        <f t="shared" si="0"/>
        <v>#DIV/0!</v>
      </c>
      <c r="J23" s="4"/>
      <c r="K23" s="61" t="e">
        <f t="shared" si="1"/>
        <v>#DIV/0!</v>
      </c>
      <c r="L23" s="35">
        <f t="shared" si="7"/>
        <v>0</v>
      </c>
      <c r="M23" s="35" t="e">
        <f t="shared" si="2"/>
        <v>#DIV/0!</v>
      </c>
    </row>
    <row r="24" spans="2:13" x14ac:dyDescent="0.3">
      <c r="B24" s="9">
        <v>45855</v>
      </c>
      <c r="C24" s="71"/>
      <c r="D24" s="4">
        <f t="shared" si="6"/>
        <v>38</v>
      </c>
      <c r="E24" s="4"/>
      <c r="F24" s="4">
        <f t="shared" si="3"/>
        <v>2944</v>
      </c>
      <c r="G24" s="4"/>
      <c r="H24" s="4">
        <f t="shared" si="4"/>
        <v>51</v>
      </c>
      <c r="I24" s="4" t="e">
        <f t="shared" si="0"/>
        <v>#DIV/0!</v>
      </c>
      <c r="J24" s="4"/>
      <c r="K24" s="61" t="e">
        <f t="shared" si="1"/>
        <v>#DIV/0!</v>
      </c>
      <c r="L24" s="35">
        <f t="shared" si="7"/>
        <v>0</v>
      </c>
      <c r="M24" s="35" t="e">
        <f t="shared" si="2"/>
        <v>#DIV/0!</v>
      </c>
    </row>
    <row r="25" spans="2:13" x14ac:dyDescent="0.3">
      <c r="B25" s="9">
        <v>45856</v>
      </c>
      <c r="C25" s="71"/>
      <c r="D25" s="4">
        <f t="shared" si="6"/>
        <v>38</v>
      </c>
      <c r="E25" s="4"/>
      <c r="F25" s="4">
        <f t="shared" si="3"/>
        <v>2944</v>
      </c>
      <c r="G25" s="4"/>
      <c r="H25" s="4">
        <f t="shared" si="4"/>
        <v>51</v>
      </c>
      <c r="I25" s="4" t="e">
        <f t="shared" si="0"/>
        <v>#DIV/0!</v>
      </c>
      <c r="J25" s="4"/>
      <c r="K25" s="61" t="e">
        <f t="shared" si="1"/>
        <v>#DIV/0!</v>
      </c>
      <c r="L25" s="35">
        <f t="shared" si="7"/>
        <v>0</v>
      </c>
      <c r="M25" s="35" t="e">
        <f t="shared" si="2"/>
        <v>#DIV/0!</v>
      </c>
    </row>
    <row r="26" spans="2:13" x14ac:dyDescent="0.3">
      <c r="B26" s="9">
        <v>45857</v>
      </c>
      <c r="C26" s="71"/>
      <c r="D26" s="4">
        <f t="shared" si="6"/>
        <v>38</v>
      </c>
      <c r="E26" s="4"/>
      <c r="F26" s="4">
        <f t="shared" si="3"/>
        <v>2944</v>
      </c>
      <c r="G26" s="4"/>
      <c r="H26" s="4">
        <f t="shared" si="4"/>
        <v>51</v>
      </c>
      <c r="I26" s="4" t="e">
        <f t="shared" si="0"/>
        <v>#DIV/0!</v>
      </c>
      <c r="J26" s="4"/>
      <c r="K26" s="61" t="e">
        <f t="shared" si="1"/>
        <v>#DIV/0!</v>
      </c>
      <c r="L26" s="35">
        <f t="shared" si="7"/>
        <v>0</v>
      </c>
      <c r="M26" s="35" t="e">
        <f t="shared" si="2"/>
        <v>#DIV/0!</v>
      </c>
    </row>
    <row r="27" spans="2:13" x14ac:dyDescent="0.3">
      <c r="B27" s="9">
        <v>45858</v>
      </c>
      <c r="C27" s="71"/>
      <c r="D27" s="4">
        <f t="shared" si="6"/>
        <v>38</v>
      </c>
      <c r="E27" s="4"/>
      <c r="F27" s="4">
        <f t="shared" si="3"/>
        <v>2944</v>
      </c>
      <c r="G27" s="4"/>
      <c r="H27" s="4">
        <f t="shared" si="4"/>
        <v>51</v>
      </c>
      <c r="I27" s="4" t="e">
        <f t="shared" si="0"/>
        <v>#DIV/0!</v>
      </c>
      <c r="J27" s="4"/>
      <c r="K27" s="61" t="e">
        <f t="shared" si="1"/>
        <v>#DIV/0!</v>
      </c>
      <c r="L27" s="35">
        <f t="shared" si="7"/>
        <v>0</v>
      </c>
      <c r="M27" s="35" t="e">
        <f t="shared" si="2"/>
        <v>#DIV/0!</v>
      </c>
    </row>
    <row r="28" spans="2:13" x14ac:dyDescent="0.3">
      <c r="B28" s="9">
        <v>45859</v>
      </c>
      <c r="C28" s="71"/>
      <c r="D28" s="4">
        <f t="shared" si="6"/>
        <v>38</v>
      </c>
      <c r="E28" s="4"/>
      <c r="F28" s="4">
        <f t="shared" si="3"/>
        <v>2944</v>
      </c>
      <c r="G28" s="4"/>
      <c r="H28" s="4">
        <f t="shared" si="4"/>
        <v>51</v>
      </c>
      <c r="I28" s="4" t="e">
        <f t="shared" si="0"/>
        <v>#DIV/0!</v>
      </c>
      <c r="J28" s="4"/>
      <c r="K28" s="32" t="e">
        <f t="shared" si="1"/>
        <v>#DIV/0!</v>
      </c>
      <c r="L28" s="10">
        <f t="shared" si="7"/>
        <v>0</v>
      </c>
      <c r="M28" s="10" t="e">
        <f t="shared" si="2"/>
        <v>#DIV/0!</v>
      </c>
    </row>
    <row r="29" spans="2:13" x14ac:dyDescent="0.3">
      <c r="B29" s="9">
        <v>45860</v>
      </c>
      <c r="C29" s="71"/>
      <c r="D29" s="4">
        <f t="shared" si="6"/>
        <v>38</v>
      </c>
      <c r="E29" s="4"/>
      <c r="F29" s="4">
        <f t="shared" si="3"/>
        <v>2944</v>
      </c>
      <c r="G29" s="4"/>
      <c r="H29" s="4">
        <f t="shared" si="4"/>
        <v>51</v>
      </c>
      <c r="I29" s="4" t="e">
        <f t="shared" si="0"/>
        <v>#DIV/0!</v>
      </c>
      <c r="J29" s="4"/>
      <c r="K29" s="32" t="e">
        <f t="shared" si="1"/>
        <v>#DIV/0!</v>
      </c>
      <c r="L29" s="10">
        <f t="shared" si="7"/>
        <v>0</v>
      </c>
      <c r="M29" s="10" t="e">
        <f t="shared" si="2"/>
        <v>#DIV/0!</v>
      </c>
    </row>
    <row r="30" spans="2:13" x14ac:dyDescent="0.3">
      <c r="B30" s="9">
        <v>45861</v>
      </c>
      <c r="C30" s="71"/>
      <c r="D30" s="4">
        <f t="shared" si="6"/>
        <v>38</v>
      </c>
      <c r="E30" s="4"/>
      <c r="F30" s="4">
        <f t="shared" si="3"/>
        <v>2944</v>
      </c>
      <c r="G30" s="4"/>
      <c r="H30" s="4">
        <f t="shared" si="4"/>
        <v>51</v>
      </c>
      <c r="I30" s="4" t="e">
        <f t="shared" si="0"/>
        <v>#DIV/0!</v>
      </c>
      <c r="J30" s="4"/>
      <c r="K30" s="32" t="e">
        <f t="shared" si="1"/>
        <v>#DIV/0!</v>
      </c>
      <c r="L30" s="10">
        <f t="shared" si="7"/>
        <v>0</v>
      </c>
      <c r="M30" s="10" t="e">
        <f t="shared" si="2"/>
        <v>#DIV/0!</v>
      </c>
    </row>
    <row r="31" spans="2:13" x14ac:dyDescent="0.3">
      <c r="B31" s="9">
        <v>45862</v>
      </c>
      <c r="C31" s="71"/>
      <c r="D31" s="4">
        <f t="shared" si="6"/>
        <v>38</v>
      </c>
      <c r="E31" s="4"/>
      <c r="F31" s="4">
        <f t="shared" si="3"/>
        <v>2944</v>
      </c>
      <c r="G31" s="4"/>
      <c r="H31" s="4">
        <f t="shared" si="4"/>
        <v>51</v>
      </c>
      <c r="I31" s="4" t="e">
        <f t="shared" si="0"/>
        <v>#DIV/0!</v>
      </c>
      <c r="J31" s="4"/>
      <c r="K31" s="32" t="e">
        <f t="shared" si="1"/>
        <v>#DIV/0!</v>
      </c>
      <c r="L31" s="10">
        <f t="shared" si="7"/>
        <v>0</v>
      </c>
      <c r="M31" s="10" t="e">
        <f t="shared" si="2"/>
        <v>#DIV/0!</v>
      </c>
    </row>
    <row r="32" spans="2:13" x14ac:dyDescent="0.3">
      <c r="B32" s="9">
        <v>45863</v>
      </c>
      <c r="C32" s="71"/>
      <c r="D32" s="4">
        <f t="shared" si="6"/>
        <v>38</v>
      </c>
      <c r="E32" s="4"/>
      <c r="F32" s="4">
        <f t="shared" si="3"/>
        <v>2944</v>
      </c>
      <c r="G32" s="4"/>
      <c r="H32" s="4">
        <f t="shared" si="4"/>
        <v>51</v>
      </c>
      <c r="I32" s="4" t="e">
        <f t="shared" si="0"/>
        <v>#DIV/0!</v>
      </c>
      <c r="J32" s="4"/>
      <c r="K32" s="32" t="e">
        <f t="shared" si="1"/>
        <v>#DIV/0!</v>
      </c>
      <c r="L32" s="10">
        <f t="shared" si="7"/>
        <v>0</v>
      </c>
      <c r="M32" s="10" t="e">
        <f t="shared" si="2"/>
        <v>#DIV/0!</v>
      </c>
    </row>
    <row r="33" spans="2:15" x14ac:dyDescent="0.3">
      <c r="B33" s="9">
        <v>45864</v>
      </c>
      <c r="C33" s="71"/>
      <c r="D33" s="4">
        <f t="shared" si="6"/>
        <v>38</v>
      </c>
      <c r="E33" s="4"/>
      <c r="F33" s="4">
        <f t="shared" si="3"/>
        <v>2944</v>
      </c>
      <c r="G33" s="4"/>
      <c r="H33" s="4">
        <f t="shared" si="4"/>
        <v>51</v>
      </c>
      <c r="I33" s="4" t="e">
        <f t="shared" si="0"/>
        <v>#DIV/0!</v>
      </c>
      <c r="J33" s="4"/>
      <c r="K33" s="32" t="e">
        <f t="shared" si="1"/>
        <v>#DIV/0!</v>
      </c>
      <c r="L33" s="10">
        <f t="shared" si="7"/>
        <v>0</v>
      </c>
      <c r="M33" s="10" t="e">
        <f t="shared" si="2"/>
        <v>#DIV/0!</v>
      </c>
    </row>
    <row r="34" spans="2:15" x14ac:dyDescent="0.3">
      <c r="B34" s="9">
        <v>45865</v>
      </c>
      <c r="C34" s="71"/>
      <c r="D34" s="4">
        <f t="shared" si="6"/>
        <v>38</v>
      </c>
      <c r="E34" s="4"/>
      <c r="F34" s="4">
        <f t="shared" si="3"/>
        <v>2944</v>
      </c>
      <c r="G34" s="4"/>
      <c r="H34" s="4">
        <f t="shared" si="4"/>
        <v>51</v>
      </c>
      <c r="I34" s="4" t="e">
        <f t="shared" si="0"/>
        <v>#DIV/0!</v>
      </c>
      <c r="J34" s="4"/>
      <c r="K34" s="32" t="e">
        <f t="shared" si="1"/>
        <v>#DIV/0!</v>
      </c>
      <c r="L34" s="10">
        <f t="shared" si="7"/>
        <v>0</v>
      </c>
      <c r="M34" s="10" t="e">
        <f t="shared" si="2"/>
        <v>#DIV/0!</v>
      </c>
    </row>
    <row r="35" spans="2:15" x14ac:dyDescent="0.3">
      <c r="B35" s="9">
        <v>45866</v>
      </c>
      <c r="C35" s="71"/>
      <c r="D35" s="4">
        <f t="shared" si="6"/>
        <v>38</v>
      </c>
      <c r="E35" s="4"/>
      <c r="F35" s="4">
        <f t="shared" si="3"/>
        <v>2944</v>
      </c>
      <c r="G35" s="4"/>
      <c r="H35" s="4">
        <f t="shared" si="4"/>
        <v>51</v>
      </c>
      <c r="I35" s="4" t="e">
        <f t="shared" si="0"/>
        <v>#DIV/0!</v>
      </c>
      <c r="J35" s="4"/>
      <c r="K35" s="32" t="e">
        <f t="shared" si="1"/>
        <v>#DIV/0!</v>
      </c>
      <c r="L35" s="10">
        <f t="shared" si="7"/>
        <v>0</v>
      </c>
      <c r="M35" s="10" t="e">
        <f t="shared" si="2"/>
        <v>#DIV/0!</v>
      </c>
      <c r="O35" s="11"/>
    </row>
    <row r="36" spans="2:15" x14ac:dyDescent="0.3">
      <c r="B36" s="9">
        <v>45867</v>
      </c>
      <c r="C36" s="71"/>
      <c r="D36" s="4">
        <f t="shared" ref="D36:D37" si="8">+D35+C36</f>
        <v>38</v>
      </c>
      <c r="E36" s="4"/>
      <c r="F36" s="4">
        <f t="shared" ref="F36:F37" si="9">+F35+E36</f>
        <v>2944</v>
      </c>
      <c r="G36" s="4"/>
      <c r="H36" s="4">
        <f t="shared" ref="H36:H37" si="10">+H35+G36</f>
        <v>51</v>
      </c>
      <c r="I36" s="4" t="e">
        <f t="shared" ref="I36:I37" si="11">+E36/G36</f>
        <v>#DIV/0!</v>
      </c>
      <c r="J36" s="4"/>
      <c r="K36" s="32" t="e">
        <f t="shared" ref="K36:K37" si="12">+C36/J36</f>
        <v>#DIV/0!</v>
      </c>
      <c r="L36" s="10">
        <f t="shared" ref="L36:L37" si="13">+E36*250</f>
        <v>0</v>
      </c>
      <c r="M36" s="10" t="e">
        <f t="shared" ref="M36:M37" si="14">+I36*250</f>
        <v>#DIV/0!</v>
      </c>
      <c r="O36" s="11"/>
    </row>
    <row r="37" spans="2:15" x14ac:dyDescent="0.3">
      <c r="B37" s="9">
        <v>45868</v>
      </c>
      <c r="C37" s="71"/>
      <c r="D37" s="4">
        <f t="shared" si="8"/>
        <v>38</v>
      </c>
      <c r="E37" s="4"/>
      <c r="F37" s="4">
        <f t="shared" si="9"/>
        <v>2944</v>
      </c>
      <c r="G37" s="4"/>
      <c r="H37" s="4">
        <f t="shared" si="10"/>
        <v>51</v>
      </c>
      <c r="I37" s="4" t="e">
        <f t="shared" si="11"/>
        <v>#DIV/0!</v>
      </c>
      <c r="J37" s="4"/>
      <c r="K37" s="32" t="e">
        <f t="shared" si="12"/>
        <v>#DIV/0!</v>
      </c>
      <c r="L37" s="10">
        <f t="shared" si="13"/>
        <v>0</v>
      </c>
      <c r="M37" s="10" t="e">
        <f t="shared" si="14"/>
        <v>#DIV/0!</v>
      </c>
      <c r="O37" s="11"/>
    </row>
    <row r="38" spans="2:15" x14ac:dyDescent="0.3">
      <c r="B38" s="9">
        <v>45869</v>
      </c>
      <c r="C38" s="71"/>
      <c r="D38" s="4">
        <f t="shared" ref="D38" si="15">+D37+C38</f>
        <v>38</v>
      </c>
      <c r="E38" s="4"/>
      <c r="F38" s="4">
        <f t="shared" ref="F38" si="16">+F37+E38</f>
        <v>2944</v>
      </c>
      <c r="G38" s="4"/>
      <c r="H38" s="4">
        <f t="shared" ref="H38" si="17">+H37+G38</f>
        <v>51</v>
      </c>
      <c r="I38" s="4" t="e">
        <f t="shared" ref="I38" si="18">+E38/G38</f>
        <v>#DIV/0!</v>
      </c>
      <c r="J38" s="4"/>
      <c r="K38" s="32" t="e">
        <f t="shared" ref="K38" si="19">+C38/J38</f>
        <v>#DIV/0!</v>
      </c>
      <c r="L38" s="10">
        <f t="shared" ref="L38" si="20">+E38*250</f>
        <v>0</v>
      </c>
      <c r="M38" s="10" t="e">
        <f t="shared" ref="M38" si="21">+I38*250</f>
        <v>#DIV/0!</v>
      </c>
      <c r="O38" s="11"/>
    </row>
    <row r="39" spans="2:15" ht="15.6" x14ac:dyDescent="0.3">
      <c r="B39" s="80" t="s">
        <v>22</v>
      </c>
      <c r="C39" s="81">
        <f t="shared" ref="C39:H39" si="22">SUM(C8:C37)</f>
        <v>38</v>
      </c>
      <c r="D39" s="81">
        <f t="shared" si="22"/>
        <v>1003</v>
      </c>
      <c r="E39" s="81">
        <f t="shared" si="22"/>
        <v>2944</v>
      </c>
      <c r="F39" s="81">
        <f t="shared" si="22"/>
        <v>78074</v>
      </c>
      <c r="G39" s="81">
        <f t="shared" si="22"/>
        <v>51</v>
      </c>
      <c r="H39" s="81">
        <f t="shared" si="22"/>
        <v>1338</v>
      </c>
      <c r="I39" s="83">
        <f>+E39/G39</f>
        <v>57.725490196078432</v>
      </c>
      <c r="J39" s="82">
        <f>SUM(J8:J37)</f>
        <v>12186</v>
      </c>
      <c r="K39" s="127"/>
      <c r="L39" s="84">
        <f>SUM(L8:L37)</f>
        <v>756902.40000000014</v>
      </c>
      <c r="M39" s="127">
        <f t="shared" si="2"/>
        <v>14431.372549019608</v>
      </c>
    </row>
  </sheetData>
  <mergeCells count="2">
    <mergeCell ref="B5:M5"/>
    <mergeCell ref="B6:M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5B75A-5F28-4766-813E-DE98EE42BDBC}">
  <dimension ref="C5:L44"/>
  <sheetViews>
    <sheetView topLeftCell="A4" zoomScale="90" zoomScaleNormal="90" workbookViewId="0">
      <selection activeCell="M14" sqref="M14"/>
    </sheetView>
  </sheetViews>
  <sheetFormatPr baseColWidth="10" defaultRowHeight="14.4" x14ac:dyDescent="0.3"/>
  <cols>
    <col min="3" max="3" width="15.6640625" style="1" bestFit="1" customWidth="1"/>
    <col min="4" max="4" width="10.44140625" bestFit="1" customWidth="1"/>
    <col min="5" max="5" width="12.33203125" customWidth="1"/>
    <col min="7" max="7" width="12.6640625" customWidth="1"/>
    <col min="9" max="9" width="12.44140625" customWidth="1"/>
  </cols>
  <sheetData>
    <row r="5" spans="3:12" ht="21" x14ac:dyDescent="0.4">
      <c r="C5" s="255">
        <v>45839</v>
      </c>
      <c r="D5" s="256"/>
      <c r="E5" s="256"/>
      <c r="F5" s="256"/>
      <c r="G5" s="256"/>
      <c r="H5" s="256"/>
      <c r="I5" s="256"/>
      <c r="J5" s="256"/>
      <c r="K5" s="256"/>
      <c r="L5" s="256"/>
    </row>
    <row r="6" spans="3:12" ht="18" x14ac:dyDescent="0.35">
      <c r="C6" s="257" t="s">
        <v>60</v>
      </c>
      <c r="D6" s="258"/>
      <c r="E6" s="258"/>
      <c r="F6" s="258"/>
      <c r="G6" s="258"/>
      <c r="H6" s="258"/>
      <c r="I6" s="258"/>
      <c r="J6" s="258"/>
      <c r="K6" s="258"/>
      <c r="L6" s="258"/>
    </row>
    <row r="7" spans="3:12" ht="43.2" x14ac:dyDescent="0.3">
      <c r="C7" s="6" t="s">
        <v>14</v>
      </c>
      <c r="D7" s="7" t="s">
        <v>0</v>
      </c>
      <c r="E7" s="7" t="s">
        <v>20</v>
      </c>
      <c r="F7" s="7" t="s">
        <v>1</v>
      </c>
      <c r="G7" s="7" t="s">
        <v>2</v>
      </c>
      <c r="H7" s="7" t="s">
        <v>17</v>
      </c>
      <c r="I7" s="7" t="s">
        <v>19</v>
      </c>
      <c r="J7" s="7" t="s">
        <v>15</v>
      </c>
      <c r="K7" s="7" t="s">
        <v>87</v>
      </c>
      <c r="L7" s="7" t="s">
        <v>106</v>
      </c>
    </row>
    <row r="8" spans="3:12" x14ac:dyDescent="0.3">
      <c r="C8" s="9">
        <v>45839</v>
      </c>
      <c r="D8" s="71">
        <v>4</v>
      </c>
      <c r="E8" s="4">
        <v>4</v>
      </c>
      <c r="F8" s="4">
        <v>1312230</v>
      </c>
      <c r="G8" s="4">
        <v>1312230</v>
      </c>
      <c r="H8" s="4">
        <v>4</v>
      </c>
      <c r="I8" s="4">
        <v>4</v>
      </c>
      <c r="J8" s="4">
        <f t="shared" ref="J8:J39" si="0">+F8/H8</f>
        <v>328057.5</v>
      </c>
      <c r="K8" s="3">
        <v>0</v>
      </c>
      <c r="L8" s="3">
        <v>0</v>
      </c>
    </row>
    <row r="9" spans="3:12" s="133" customFormat="1" x14ac:dyDescent="0.3">
      <c r="C9" s="9">
        <v>45840</v>
      </c>
      <c r="D9" s="134">
        <v>8</v>
      </c>
      <c r="E9" s="128">
        <f>+E8+D9</f>
        <v>12</v>
      </c>
      <c r="F9" s="128">
        <v>921182</v>
      </c>
      <c r="G9" s="128">
        <f>+G8+F9</f>
        <v>2233412</v>
      </c>
      <c r="H9" s="128">
        <v>8</v>
      </c>
      <c r="I9" s="128">
        <f>+I8+H9</f>
        <v>12</v>
      </c>
      <c r="J9" s="128">
        <f t="shared" si="0"/>
        <v>115147.75</v>
      </c>
      <c r="K9" s="3">
        <v>0</v>
      </c>
      <c r="L9" s="3">
        <v>0</v>
      </c>
    </row>
    <row r="10" spans="3:12" x14ac:dyDescent="0.3">
      <c r="C10" s="9">
        <v>45841</v>
      </c>
      <c r="D10" s="71">
        <v>4</v>
      </c>
      <c r="E10" s="4">
        <f>+E9+D10</f>
        <v>16</v>
      </c>
      <c r="F10" s="4">
        <v>1040000</v>
      </c>
      <c r="G10" s="4">
        <f t="shared" ref="G10:G35" si="1">+G9+F10</f>
        <v>3273412</v>
      </c>
      <c r="H10" s="4">
        <v>4</v>
      </c>
      <c r="I10" s="4">
        <f t="shared" ref="I10:I35" si="2">+I9+H10</f>
        <v>16</v>
      </c>
      <c r="J10" s="4">
        <f t="shared" si="0"/>
        <v>260000</v>
      </c>
      <c r="K10" s="3">
        <v>0</v>
      </c>
      <c r="L10" s="3">
        <v>0</v>
      </c>
    </row>
    <row r="11" spans="3:12" x14ac:dyDescent="0.3">
      <c r="C11" s="9">
        <v>45842</v>
      </c>
      <c r="D11" s="71">
        <v>6</v>
      </c>
      <c r="E11" s="4">
        <f t="shared" ref="E11:E15" si="3">+E10+D11</f>
        <v>22</v>
      </c>
      <c r="F11" s="4">
        <v>1748085</v>
      </c>
      <c r="G11" s="4">
        <f t="shared" si="1"/>
        <v>5021497</v>
      </c>
      <c r="H11" s="4">
        <v>6</v>
      </c>
      <c r="I11" s="4">
        <f t="shared" si="2"/>
        <v>22</v>
      </c>
      <c r="J11" s="4">
        <f t="shared" si="0"/>
        <v>291347.5</v>
      </c>
      <c r="K11" s="3">
        <v>0</v>
      </c>
      <c r="L11" s="3">
        <v>0</v>
      </c>
    </row>
    <row r="12" spans="3:12" x14ac:dyDescent="0.3">
      <c r="C12" s="9">
        <v>45843</v>
      </c>
      <c r="D12" s="71">
        <v>0</v>
      </c>
      <c r="E12" s="4">
        <f t="shared" si="3"/>
        <v>22</v>
      </c>
      <c r="F12" s="4">
        <v>0</v>
      </c>
      <c r="G12" s="4">
        <f t="shared" si="1"/>
        <v>5021497</v>
      </c>
      <c r="H12" s="4">
        <v>0</v>
      </c>
      <c r="I12" s="4">
        <f t="shared" si="2"/>
        <v>22</v>
      </c>
      <c r="J12" s="4" t="e">
        <f t="shared" si="0"/>
        <v>#DIV/0!</v>
      </c>
      <c r="K12" s="3">
        <v>0</v>
      </c>
      <c r="L12" s="3">
        <v>0</v>
      </c>
    </row>
    <row r="13" spans="3:12" x14ac:dyDescent="0.3">
      <c r="C13" s="9">
        <v>45844</v>
      </c>
      <c r="D13" s="71">
        <v>0</v>
      </c>
      <c r="E13" s="4">
        <f t="shared" si="3"/>
        <v>22</v>
      </c>
      <c r="F13" s="4">
        <v>0</v>
      </c>
      <c r="G13" s="4">
        <f t="shared" si="1"/>
        <v>5021497</v>
      </c>
      <c r="H13" s="4">
        <v>0</v>
      </c>
      <c r="I13" s="4">
        <f t="shared" si="2"/>
        <v>22</v>
      </c>
      <c r="J13" s="4" t="e">
        <f t="shared" si="0"/>
        <v>#DIV/0!</v>
      </c>
      <c r="K13" s="3">
        <v>0</v>
      </c>
      <c r="L13" s="3">
        <v>0</v>
      </c>
    </row>
    <row r="14" spans="3:12" x14ac:dyDescent="0.3">
      <c r="C14" s="9">
        <v>45845</v>
      </c>
      <c r="D14" s="71">
        <v>6</v>
      </c>
      <c r="E14" s="4">
        <f t="shared" si="3"/>
        <v>28</v>
      </c>
      <c r="F14" s="4">
        <v>1491481</v>
      </c>
      <c r="G14" s="4">
        <f t="shared" si="1"/>
        <v>6512978</v>
      </c>
      <c r="H14" s="4">
        <v>6</v>
      </c>
      <c r="I14" s="4">
        <f t="shared" si="2"/>
        <v>28</v>
      </c>
      <c r="J14" s="4">
        <f t="shared" si="0"/>
        <v>248580.16666666666</v>
      </c>
      <c r="K14" s="3">
        <v>0</v>
      </c>
      <c r="L14" s="3">
        <v>0</v>
      </c>
    </row>
    <row r="15" spans="3:12" x14ac:dyDescent="0.3">
      <c r="C15" s="9">
        <v>45846</v>
      </c>
      <c r="D15" s="71"/>
      <c r="E15" s="4">
        <f t="shared" si="3"/>
        <v>28</v>
      </c>
      <c r="F15" s="4"/>
      <c r="G15" s="4">
        <f t="shared" si="1"/>
        <v>6512978</v>
      </c>
      <c r="H15" s="4"/>
      <c r="I15" s="4">
        <f t="shared" si="2"/>
        <v>28</v>
      </c>
      <c r="J15" s="4" t="e">
        <f t="shared" si="0"/>
        <v>#DIV/0!</v>
      </c>
      <c r="K15" s="3"/>
      <c r="L15" s="3"/>
    </row>
    <row r="16" spans="3:12" x14ac:dyDescent="0.3">
      <c r="C16" s="9">
        <v>45847</v>
      </c>
      <c r="D16" s="71"/>
      <c r="E16" s="4">
        <f t="shared" ref="E16:E35" si="4">+E15+D16</f>
        <v>28</v>
      </c>
      <c r="F16" s="4"/>
      <c r="G16" s="4">
        <f t="shared" si="1"/>
        <v>6512978</v>
      </c>
      <c r="H16" s="4"/>
      <c r="I16" s="4">
        <f t="shared" si="2"/>
        <v>28</v>
      </c>
      <c r="J16" s="4" t="e">
        <f t="shared" si="0"/>
        <v>#DIV/0!</v>
      </c>
      <c r="K16" s="3"/>
      <c r="L16" s="3"/>
    </row>
    <row r="17" spans="3:12" x14ac:dyDescent="0.3">
      <c r="C17" s="9">
        <v>45848</v>
      </c>
      <c r="D17" s="71"/>
      <c r="E17" s="4">
        <f t="shared" si="4"/>
        <v>28</v>
      </c>
      <c r="F17" s="4"/>
      <c r="G17" s="4">
        <f t="shared" si="1"/>
        <v>6512978</v>
      </c>
      <c r="H17" s="4"/>
      <c r="I17" s="4">
        <f t="shared" si="2"/>
        <v>28</v>
      </c>
      <c r="J17" s="4" t="e">
        <f t="shared" si="0"/>
        <v>#DIV/0!</v>
      </c>
      <c r="K17" s="3"/>
      <c r="L17" s="3"/>
    </row>
    <row r="18" spans="3:12" x14ac:dyDescent="0.3">
      <c r="C18" s="9">
        <v>45849</v>
      </c>
      <c r="D18" s="71"/>
      <c r="E18" s="4">
        <f t="shared" si="4"/>
        <v>28</v>
      </c>
      <c r="F18" s="4"/>
      <c r="G18" s="4">
        <f t="shared" si="1"/>
        <v>6512978</v>
      </c>
      <c r="H18" s="4"/>
      <c r="I18" s="4">
        <f t="shared" si="2"/>
        <v>28</v>
      </c>
      <c r="J18" s="4" t="e">
        <f t="shared" si="0"/>
        <v>#DIV/0!</v>
      </c>
      <c r="K18" s="3"/>
      <c r="L18" s="3"/>
    </row>
    <row r="19" spans="3:12" x14ac:dyDescent="0.3">
      <c r="C19" s="9">
        <v>45850</v>
      </c>
      <c r="D19" s="71"/>
      <c r="E19" s="4">
        <f t="shared" si="4"/>
        <v>28</v>
      </c>
      <c r="F19" s="4"/>
      <c r="G19" s="4">
        <f t="shared" si="1"/>
        <v>6512978</v>
      </c>
      <c r="H19" s="4"/>
      <c r="I19" s="4">
        <f t="shared" si="2"/>
        <v>28</v>
      </c>
      <c r="J19" s="4" t="e">
        <f t="shared" si="0"/>
        <v>#DIV/0!</v>
      </c>
      <c r="K19" s="3"/>
      <c r="L19" s="10"/>
    </row>
    <row r="20" spans="3:12" x14ac:dyDescent="0.3">
      <c r="C20" s="9">
        <v>45851</v>
      </c>
      <c r="D20" s="71"/>
      <c r="E20" s="4">
        <f t="shared" si="4"/>
        <v>28</v>
      </c>
      <c r="F20" s="4"/>
      <c r="G20" s="4">
        <f t="shared" si="1"/>
        <v>6512978</v>
      </c>
      <c r="H20" s="4"/>
      <c r="I20" s="4">
        <f t="shared" si="2"/>
        <v>28</v>
      </c>
      <c r="J20" s="4" t="e">
        <f t="shared" si="0"/>
        <v>#DIV/0!</v>
      </c>
      <c r="K20" s="3"/>
      <c r="L20" s="10"/>
    </row>
    <row r="21" spans="3:12" x14ac:dyDescent="0.3">
      <c r="C21" s="9">
        <v>45852</v>
      </c>
      <c r="D21" s="71"/>
      <c r="E21" s="4">
        <f t="shared" si="4"/>
        <v>28</v>
      </c>
      <c r="F21" s="4"/>
      <c r="G21" s="4">
        <f t="shared" si="1"/>
        <v>6512978</v>
      </c>
      <c r="H21" s="4"/>
      <c r="I21" s="4">
        <f t="shared" si="2"/>
        <v>28</v>
      </c>
      <c r="J21" s="4" t="e">
        <f t="shared" si="0"/>
        <v>#DIV/0!</v>
      </c>
      <c r="K21" s="3"/>
      <c r="L21" s="3"/>
    </row>
    <row r="22" spans="3:12" x14ac:dyDescent="0.3">
      <c r="C22" s="9">
        <v>45853</v>
      </c>
      <c r="D22" s="71"/>
      <c r="E22" s="4">
        <f t="shared" si="4"/>
        <v>28</v>
      </c>
      <c r="F22" s="4"/>
      <c r="G22" s="4">
        <f t="shared" si="1"/>
        <v>6512978</v>
      </c>
      <c r="H22" s="4"/>
      <c r="I22" s="4">
        <f t="shared" si="2"/>
        <v>28</v>
      </c>
      <c r="J22" s="4" t="e">
        <f t="shared" si="0"/>
        <v>#DIV/0!</v>
      </c>
      <c r="K22" s="3"/>
      <c r="L22" s="3"/>
    </row>
    <row r="23" spans="3:12" x14ac:dyDescent="0.3">
      <c r="C23" s="9">
        <v>45854</v>
      </c>
      <c r="D23" s="71"/>
      <c r="E23" s="4">
        <f t="shared" si="4"/>
        <v>28</v>
      </c>
      <c r="F23" s="4"/>
      <c r="G23" s="4">
        <f t="shared" si="1"/>
        <v>6512978</v>
      </c>
      <c r="H23" s="4"/>
      <c r="I23" s="4">
        <f t="shared" si="2"/>
        <v>28</v>
      </c>
      <c r="J23" s="4" t="e">
        <f t="shared" si="0"/>
        <v>#DIV/0!</v>
      </c>
      <c r="K23" s="3"/>
      <c r="L23" s="3"/>
    </row>
    <row r="24" spans="3:12" x14ac:dyDescent="0.3">
      <c r="C24" s="9">
        <v>45855</v>
      </c>
      <c r="D24" s="71"/>
      <c r="E24" s="4">
        <f t="shared" si="4"/>
        <v>28</v>
      </c>
      <c r="F24" s="4"/>
      <c r="G24" s="4">
        <f t="shared" si="1"/>
        <v>6512978</v>
      </c>
      <c r="H24" s="4"/>
      <c r="I24" s="4">
        <f t="shared" si="2"/>
        <v>28</v>
      </c>
      <c r="J24" s="4" t="e">
        <f t="shared" si="0"/>
        <v>#DIV/0!</v>
      </c>
      <c r="K24" s="3"/>
      <c r="L24" s="3"/>
    </row>
    <row r="25" spans="3:12" x14ac:dyDescent="0.3">
      <c r="C25" s="9">
        <v>45856</v>
      </c>
      <c r="D25" s="71"/>
      <c r="E25" s="4">
        <f t="shared" si="4"/>
        <v>28</v>
      </c>
      <c r="F25" s="4"/>
      <c r="G25" s="4">
        <f t="shared" si="1"/>
        <v>6512978</v>
      </c>
      <c r="H25" s="4"/>
      <c r="I25" s="4">
        <f t="shared" si="2"/>
        <v>28</v>
      </c>
      <c r="J25" s="4" t="e">
        <f t="shared" si="0"/>
        <v>#DIV/0!</v>
      </c>
      <c r="K25" s="3"/>
      <c r="L25" s="3"/>
    </row>
    <row r="26" spans="3:12" x14ac:dyDescent="0.3">
      <c r="C26" s="9">
        <v>45857</v>
      </c>
      <c r="D26" s="71"/>
      <c r="E26" s="4">
        <f t="shared" si="4"/>
        <v>28</v>
      </c>
      <c r="F26" s="4"/>
      <c r="G26" s="4">
        <f t="shared" si="1"/>
        <v>6512978</v>
      </c>
      <c r="H26" s="4"/>
      <c r="I26" s="4">
        <f t="shared" si="2"/>
        <v>28</v>
      </c>
      <c r="J26" s="4" t="e">
        <f t="shared" si="0"/>
        <v>#DIV/0!</v>
      </c>
      <c r="K26" s="3"/>
      <c r="L26" s="3"/>
    </row>
    <row r="27" spans="3:12" x14ac:dyDescent="0.3">
      <c r="C27" s="9">
        <v>45858</v>
      </c>
      <c r="D27" s="71"/>
      <c r="E27" s="4">
        <f t="shared" si="4"/>
        <v>28</v>
      </c>
      <c r="F27" s="4"/>
      <c r="G27" s="4">
        <f t="shared" si="1"/>
        <v>6512978</v>
      </c>
      <c r="H27" s="4"/>
      <c r="I27" s="4">
        <f t="shared" si="2"/>
        <v>28</v>
      </c>
      <c r="J27" s="4" t="e">
        <f t="shared" si="0"/>
        <v>#DIV/0!</v>
      </c>
      <c r="K27" s="3"/>
      <c r="L27" s="3"/>
    </row>
    <row r="28" spans="3:12" x14ac:dyDescent="0.3">
      <c r="C28" s="9">
        <v>45859</v>
      </c>
      <c r="D28" s="71"/>
      <c r="E28" s="4">
        <f t="shared" si="4"/>
        <v>28</v>
      </c>
      <c r="F28" s="4"/>
      <c r="G28" s="4">
        <f t="shared" si="1"/>
        <v>6512978</v>
      </c>
      <c r="H28" s="4"/>
      <c r="I28" s="4">
        <f t="shared" si="2"/>
        <v>28</v>
      </c>
      <c r="J28" s="4" t="e">
        <f t="shared" si="0"/>
        <v>#DIV/0!</v>
      </c>
      <c r="K28" s="3"/>
      <c r="L28" s="3"/>
    </row>
    <row r="29" spans="3:12" x14ac:dyDescent="0.3">
      <c r="C29" s="9">
        <v>45860</v>
      </c>
      <c r="D29" s="71"/>
      <c r="E29" s="4">
        <f t="shared" si="4"/>
        <v>28</v>
      </c>
      <c r="F29" s="4"/>
      <c r="G29" s="4">
        <f t="shared" si="1"/>
        <v>6512978</v>
      </c>
      <c r="H29" s="4"/>
      <c r="I29" s="4">
        <f t="shared" si="2"/>
        <v>28</v>
      </c>
      <c r="J29" s="4" t="e">
        <f t="shared" si="0"/>
        <v>#DIV/0!</v>
      </c>
      <c r="K29" s="3"/>
      <c r="L29" s="3"/>
    </row>
    <row r="30" spans="3:12" x14ac:dyDescent="0.3">
      <c r="C30" s="9">
        <v>45861</v>
      </c>
      <c r="D30" s="71"/>
      <c r="E30" s="4">
        <f t="shared" si="4"/>
        <v>28</v>
      </c>
      <c r="F30" s="4"/>
      <c r="G30" s="4">
        <f t="shared" si="1"/>
        <v>6512978</v>
      </c>
      <c r="H30" s="4"/>
      <c r="I30" s="4">
        <f t="shared" si="2"/>
        <v>28</v>
      </c>
      <c r="J30" s="4" t="e">
        <f t="shared" si="0"/>
        <v>#DIV/0!</v>
      </c>
      <c r="K30" s="3"/>
      <c r="L30" s="3"/>
    </row>
    <row r="31" spans="3:12" x14ac:dyDescent="0.3">
      <c r="C31" s="9">
        <v>45862</v>
      </c>
      <c r="D31" s="71"/>
      <c r="E31" s="4">
        <f t="shared" si="4"/>
        <v>28</v>
      </c>
      <c r="F31" s="4"/>
      <c r="G31" s="4">
        <f t="shared" si="1"/>
        <v>6512978</v>
      </c>
      <c r="H31" s="4"/>
      <c r="I31" s="4">
        <f t="shared" si="2"/>
        <v>28</v>
      </c>
      <c r="J31" s="4" t="e">
        <f t="shared" si="0"/>
        <v>#DIV/0!</v>
      </c>
      <c r="K31" s="3"/>
      <c r="L31" s="3"/>
    </row>
    <row r="32" spans="3:12" x14ac:dyDescent="0.3">
      <c r="C32" s="9">
        <v>45863</v>
      </c>
      <c r="D32" s="71"/>
      <c r="E32" s="4">
        <f t="shared" si="4"/>
        <v>28</v>
      </c>
      <c r="F32" s="4"/>
      <c r="G32" s="4">
        <f t="shared" si="1"/>
        <v>6512978</v>
      </c>
      <c r="H32" s="4"/>
      <c r="I32" s="4">
        <f t="shared" si="2"/>
        <v>28</v>
      </c>
      <c r="J32" s="4" t="e">
        <f t="shared" si="0"/>
        <v>#DIV/0!</v>
      </c>
      <c r="K32" s="3"/>
      <c r="L32" s="3"/>
    </row>
    <row r="33" spans="3:12" x14ac:dyDescent="0.3">
      <c r="C33" s="9">
        <v>45864</v>
      </c>
      <c r="D33" s="71"/>
      <c r="E33" s="4">
        <f t="shared" si="4"/>
        <v>28</v>
      </c>
      <c r="F33" s="4"/>
      <c r="G33" s="4">
        <f t="shared" si="1"/>
        <v>6512978</v>
      </c>
      <c r="H33" s="4"/>
      <c r="I33" s="4">
        <f t="shared" si="2"/>
        <v>28</v>
      </c>
      <c r="J33" s="4" t="e">
        <f t="shared" si="0"/>
        <v>#DIV/0!</v>
      </c>
      <c r="K33" s="3"/>
      <c r="L33" s="3"/>
    </row>
    <row r="34" spans="3:12" x14ac:dyDescent="0.3">
      <c r="C34" s="9">
        <v>45865</v>
      </c>
      <c r="D34" s="71"/>
      <c r="E34" s="4">
        <f t="shared" si="4"/>
        <v>28</v>
      </c>
      <c r="F34" s="4"/>
      <c r="G34" s="4">
        <f t="shared" si="1"/>
        <v>6512978</v>
      </c>
      <c r="H34" s="4"/>
      <c r="I34" s="4">
        <f t="shared" si="2"/>
        <v>28</v>
      </c>
      <c r="J34" s="4" t="e">
        <f t="shared" si="0"/>
        <v>#DIV/0!</v>
      </c>
      <c r="K34" s="3"/>
      <c r="L34" s="3"/>
    </row>
    <row r="35" spans="3:12" x14ac:dyDescent="0.3">
      <c r="C35" s="9">
        <v>45866</v>
      </c>
      <c r="D35" s="71"/>
      <c r="E35" s="4">
        <f t="shared" si="4"/>
        <v>28</v>
      </c>
      <c r="F35" s="4"/>
      <c r="G35" s="4">
        <f t="shared" si="1"/>
        <v>6512978</v>
      </c>
      <c r="H35" s="4"/>
      <c r="I35" s="4">
        <f t="shared" si="2"/>
        <v>28</v>
      </c>
      <c r="J35" s="4" t="e">
        <f t="shared" si="0"/>
        <v>#DIV/0!</v>
      </c>
      <c r="K35" s="3"/>
      <c r="L35" s="3"/>
    </row>
    <row r="36" spans="3:12" x14ac:dyDescent="0.3">
      <c r="C36" s="9">
        <v>45867</v>
      </c>
      <c r="D36" s="71"/>
      <c r="E36" s="4">
        <f t="shared" ref="E36:E37" si="5">+E35+D36</f>
        <v>28</v>
      </c>
      <c r="F36" s="4"/>
      <c r="G36" s="4">
        <f t="shared" ref="G36:G37" si="6">+G35+F36</f>
        <v>6512978</v>
      </c>
      <c r="H36" s="4"/>
      <c r="I36" s="4">
        <f t="shared" ref="I36:I37" si="7">+I35+H36</f>
        <v>28</v>
      </c>
      <c r="J36" s="4" t="e">
        <f t="shared" ref="J36:J37" si="8">+F36/H36</f>
        <v>#DIV/0!</v>
      </c>
      <c r="K36" s="3"/>
      <c r="L36" s="3"/>
    </row>
    <row r="37" spans="3:12" x14ac:dyDescent="0.3">
      <c r="C37" s="9">
        <v>45868</v>
      </c>
      <c r="D37" s="71"/>
      <c r="E37" s="4">
        <f t="shared" si="5"/>
        <v>28</v>
      </c>
      <c r="F37" s="4"/>
      <c r="G37" s="4">
        <f t="shared" si="6"/>
        <v>6512978</v>
      </c>
      <c r="H37" s="4"/>
      <c r="I37" s="4">
        <f t="shared" si="7"/>
        <v>28</v>
      </c>
      <c r="J37" s="4" t="e">
        <f t="shared" si="8"/>
        <v>#DIV/0!</v>
      </c>
      <c r="K37" s="3"/>
      <c r="L37" s="3"/>
    </row>
    <row r="38" spans="3:12" x14ac:dyDescent="0.3">
      <c r="C38" s="9">
        <v>45869</v>
      </c>
      <c r="D38" s="71"/>
      <c r="E38" s="4">
        <f t="shared" ref="E38" si="9">+E37+D38</f>
        <v>28</v>
      </c>
      <c r="F38" s="4"/>
      <c r="G38" s="4">
        <f t="shared" ref="G38" si="10">+G37+F38</f>
        <v>6512978</v>
      </c>
      <c r="H38" s="4"/>
      <c r="I38" s="4">
        <f t="shared" ref="I38" si="11">+I37+H38</f>
        <v>28</v>
      </c>
      <c r="J38" s="4" t="e">
        <f t="shared" ref="J38" si="12">+F38/H38</f>
        <v>#DIV/0!</v>
      </c>
      <c r="K38" s="3"/>
      <c r="L38" s="3"/>
    </row>
    <row r="39" spans="3:12" ht="15.6" x14ac:dyDescent="0.3">
      <c r="C39" s="138" t="s">
        <v>22</v>
      </c>
      <c r="D39" s="139">
        <f t="shared" ref="D39:I39" si="13">SUM(D8:D37)</f>
        <v>28</v>
      </c>
      <c r="E39" s="139">
        <f t="shared" si="13"/>
        <v>770</v>
      </c>
      <c r="F39" s="139">
        <f t="shared" si="13"/>
        <v>6512978</v>
      </c>
      <c r="G39" s="139">
        <f t="shared" si="13"/>
        <v>178195017</v>
      </c>
      <c r="H39" s="139">
        <f t="shared" si="13"/>
        <v>28</v>
      </c>
      <c r="I39" s="139">
        <f t="shared" si="13"/>
        <v>770</v>
      </c>
      <c r="J39" s="140">
        <f t="shared" si="0"/>
        <v>232606.35714285713</v>
      </c>
      <c r="K39" s="140">
        <f>SUM(K8:K37)</f>
        <v>0</v>
      </c>
      <c r="L39" s="140">
        <f>SUM(L8:L37)</f>
        <v>0</v>
      </c>
    </row>
    <row r="42" spans="3:12" x14ac:dyDescent="0.3">
      <c r="F42" s="11"/>
    </row>
    <row r="44" spans="3:12" x14ac:dyDescent="0.3">
      <c r="G44" t="s">
        <v>63</v>
      </c>
    </row>
  </sheetData>
  <mergeCells count="2">
    <mergeCell ref="C5:L5"/>
    <mergeCell ref="C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RESUMEN</vt:lpstr>
      <vt:lpstr>FERRE</vt:lpstr>
      <vt:lpstr>RDS</vt:lpstr>
      <vt:lpstr>VENTAS DIGITALES </vt:lpstr>
      <vt:lpstr>VENTAS SHOWROOM </vt:lpstr>
      <vt:lpstr>VENTAS RIPLEY</vt:lpstr>
      <vt:lpstr>WALMART</vt:lpstr>
      <vt:lpstr>MELI PERÙ</vt:lpstr>
      <vt:lpstr>AUTOSOL </vt:lpstr>
      <vt:lpstr>VENTA INTERNA </vt:lpstr>
      <vt:lpstr>NC PTO DE VENTAS </vt:lpstr>
      <vt:lpstr>detalle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camila rojas contreras</cp:lastModifiedBy>
  <dcterms:created xsi:type="dcterms:W3CDTF">2023-12-27T14:37:25Z</dcterms:created>
  <dcterms:modified xsi:type="dcterms:W3CDTF">2025-07-08T13:43:34Z</dcterms:modified>
</cp:coreProperties>
</file>