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C\MACROS_WORK\EXCEL\"/>
    </mc:Choice>
  </mc:AlternateContent>
  <xr:revisionPtr revIDLastSave="0" documentId="13_ncr:1_{E77E6870-582C-4CC8-B7AE-A1AEE5137872}" xr6:coauthVersionLast="47" xr6:coauthVersionMax="47" xr10:uidLastSave="{00000000-0000-0000-0000-000000000000}"/>
  <bookViews>
    <workbookView xWindow="44295" yWindow="1275" windowWidth="28800" windowHeight="17550" xr2:uid="{97B28DAE-2167-4984-9CE6-3AC0C30C0AA5}"/>
  </bookViews>
  <sheets>
    <sheet name="UDA" sheetId="1" r:id="rId1"/>
    <sheet name="UDA_EQUI" sheetId="5" r:id="rId2"/>
    <sheet name="TgREFOb" sheetId="4" r:id="rId3"/>
    <sheet name="UD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5" l="1"/>
  <c r="O56" i="5"/>
  <c r="O57" i="5"/>
  <c r="B59" i="5"/>
  <c r="B60" i="5"/>
  <c r="B61" i="5"/>
  <c r="B62" i="5"/>
  <c r="G62" i="5" s="1"/>
  <c r="B63" i="5"/>
  <c r="B64" i="5"/>
  <c r="B65" i="5"/>
  <c r="B66" i="5"/>
  <c r="B67" i="5"/>
  <c r="B68" i="5"/>
  <c r="B69" i="5"/>
  <c r="G69" i="5" s="1"/>
  <c r="B70" i="5"/>
  <c r="B71" i="5"/>
  <c r="B72" i="5"/>
  <c r="B73" i="5"/>
  <c r="B74" i="5"/>
  <c r="B75" i="5"/>
  <c r="B76" i="5"/>
  <c r="B77" i="5"/>
  <c r="G77" i="5" s="1"/>
  <c r="B78" i="5"/>
  <c r="G78" i="5" s="1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N62" i="5"/>
  <c r="N69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G59" i="5"/>
  <c r="G60" i="5"/>
  <c r="G61" i="5"/>
  <c r="I61" i="5" s="1"/>
  <c r="P61" i="5" s="1"/>
  <c r="G63" i="5"/>
  <c r="Q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I71" i="5" s="1"/>
  <c r="G72" i="5"/>
  <c r="Q72" i="5" s="1"/>
  <c r="G73" i="5"/>
  <c r="Q73" i="5" s="1"/>
  <c r="G74" i="5"/>
  <c r="G75" i="5"/>
  <c r="Q75" i="5" s="1"/>
  <c r="G76" i="5"/>
  <c r="H76" i="5" s="1"/>
  <c r="H59" i="5"/>
  <c r="H60" i="5"/>
  <c r="H61" i="5"/>
  <c r="H63" i="5"/>
  <c r="H73" i="5"/>
  <c r="H74" i="5"/>
  <c r="I59" i="5"/>
  <c r="I60" i="5"/>
  <c r="I66" i="5"/>
  <c r="I68" i="5"/>
  <c r="I73" i="5"/>
  <c r="I74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M59" i="5"/>
  <c r="M60" i="5"/>
  <c r="M61" i="5"/>
  <c r="M63" i="5"/>
  <c r="M64" i="5"/>
  <c r="M65" i="5"/>
  <c r="M66" i="5"/>
  <c r="M67" i="5"/>
  <c r="M73" i="5"/>
  <c r="M74" i="5"/>
  <c r="N59" i="5"/>
  <c r="N60" i="5"/>
  <c r="N61" i="5"/>
  <c r="N63" i="5"/>
  <c r="N64" i="5"/>
  <c r="N65" i="5"/>
  <c r="N66" i="5"/>
  <c r="N67" i="5"/>
  <c r="N68" i="5"/>
  <c r="N70" i="5"/>
  <c r="N71" i="5"/>
  <c r="N72" i="5"/>
  <c r="N73" i="5"/>
  <c r="N74" i="5"/>
  <c r="N75" i="5"/>
  <c r="N76" i="5"/>
  <c r="N77" i="5"/>
  <c r="N7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Q59" i="5"/>
  <c r="Q60" i="5"/>
  <c r="Q61" i="5"/>
  <c r="Q74" i="5"/>
  <c r="B29" i="5"/>
  <c r="G29" i="5" s="1"/>
  <c r="C29" i="5"/>
  <c r="E29" i="5"/>
  <c r="N29" i="5" s="1"/>
  <c r="F29" i="5"/>
  <c r="J29" i="5"/>
  <c r="K29" i="5"/>
  <c r="K2" i="5"/>
  <c r="O58" i="5"/>
  <c r="N58" i="5"/>
  <c r="K58" i="5"/>
  <c r="J58" i="5"/>
  <c r="F58" i="5"/>
  <c r="C58" i="5"/>
  <c r="B58" i="5"/>
  <c r="G58" i="5" s="1"/>
  <c r="N57" i="5"/>
  <c r="K57" i="5"/>
  <c r="J57" i="5"/>
  <c r="F57" i="5"/>
  <c r="C57" i="5"/>
  <c r="B57" i="5"/>
  <c r="G57" i="5" s="1"/>
  <c r="Q57" i="5" s="1"/>
  <c r="K56" i="5"/>
  <c r="J56" i="5"/>
  <c r="F56" i="5"/>
  <c r="C56" i="5"/>
  <c r="B56" i="5"/>
  <c r="G56" i="5" s="1"/>
  <c r="O55" i="5"/>
  <c r="N55" i="5"/>
  <c r="K55" i="5"/>
  <c r="J55" i="5"/>
  <c r="F55" i="5"/>
  <c r="C55" i="5"/>
  <c r="B55" i="5"/>
  <c r="G55" i="5" s="1"/>
  <c r="O54" i="5"/>
  <c r="K54" i="5"/>
  <c r="J54" i="5"/>
  <c r="F54" i="5"/>
  <c r="C54" i="5"/>
  <c r="B54" i="5"/>
  <c r="G54" i="5" s="1"/>
  <c r="O53" i="5"/>
  <c r="N53" i="5"/>
  <c r="K53" i="5"/>
  <c r="J53" i="5"/>
  <c r="F53" i="5"/>
  <c r="C53" i="5"/>
  <c r="B53" i="5"/>
  <c r="G53" i="5" s="1"/>
  <c r="M53" i="5" s="1"/>
  <c r="O52" i="5"/>
  <c r="N52" i="5"/>
  <c r="K52" i="5"/>
  <c r="J52" i="5"/>
  <c r="F52" i="5"/>
  <c r="C52" i="5"/>
  <c r="B52" i="5"/>
  <c r="G52" i="5" s="1"/>
  <c r="Q52" i="5" s="1"/>
  <c r="O51" i="5"/>
  <c r="N51" i="5"/>
  <c r="K51" i="5"/>
  <c r="J51" i="5"/>
  <c r="F51" i="5"/>
  <c r="C51" i="5"/>
  <c r="B51" i="5"/>
  <c r="G51" i="5" s="1"/>
  <c r="O50" i="5"/>
  <c r="N50" i="5"/>
  <c r="K50" i="5"/>
  <c r="J50" i="5"/>
  <c r="F50" i="5"/>
  <c r="C50" i="5"/>
  <c r="B50" i="5"/>
  <c r="G50" i="5" s="1"/>
  <c r="Q50" i="5" s="1"/>
  <c r="O49" i="5"/>
  <c r="N49" i="5"/>
  <c r="K49" i="5"/>
  <c r="J49" i="5"/>
  <c r="F49" i="5"/>
  <c r="C49" i="5"/>
  <c r="B49" i="5"/>
  <c r="G49" i="5" s="1"/>
  <c r="Q49" i="5" s="1"/>
  <c r="O48" i="5"/>
  <c r="N48" i="5"/>
  <c r="K48" i="5"/>
  <c r="J48" i="5"/>
  <c r="F48" i="5"/>
  <c r="C48" i="5"/>
  <c r="B48" i="5"/>
  <c r="G48" i="5" s="1"/>
  <c r="O47" i="5"/>
  <c r="N47" i="5"/>
  <c r="K47" i="5"/>
  <c r="J47" i="5"/>
  <c r="F47" i="5"/>
  <c r="C47" i="5"/>
  <c r="B47" i="5"/>
  <c r="G47" i="5" s="1"/>
  <c r="O46" i="5"/>
  <c r="N46" i="5"/>
  <c r="K46" i="5"/>
  <c r="J46" i="5"/>
  <c r="F46" i="5"/>
  <c r="C46" i="5"/>
  <c r="B46" i="5"/>
  <c r="G46" i="5" s="1"/>
  <c r="Q46" i="5" s="1"/>
  <c r="O45" i="5"/>
  <c r="N45" i="5"/>
  <c r="K45" i="5"/>
  <c r="J45" i="5"/>
  <c r="F45" i="5"/>
  <c r="C45" i="5"/>
  <c r="B45" i="5"/>
  <c r="G45" i="5" s="1"/>
  <c r="O44" i="5"/>
  <c r="N44" i="5"/>
  <c r="K44" i="5"/>
  <c r="J44" i="5"/>
  <c r="F44" i="5"/>
  <c r="C44" i="5"/>
  <c r="B44" i="5"/>
  <c r="G44" i="5" s="1"/>
  <c r="O43" i="5"/>
  <c r="N43" i="5"/>
  <c r="K43" i="5"/>
  <c r="J43" i="5"/>
  <c r="F43" i="5"/>
  <c r="C43" i="5"/>
  <c r="B43" i="5"/>
  <c r="G43" i="5" s="1"/>
  <c r="M43" i="5" s="1"/>
  <c r="O42" i="5"/>
  <c r="N42" i="5"/>
  <c r="K42" i="5"/>
  <c r="J42" i="5"/>
  <c r="F42" i="5"/>
  <c r="C42" i="5"/>
  <c r="B42" i="5"/>
  <c r="G42" i="5" s="1"/>
  <c r="Q42" i="5" s="1"/>
  <c r="O41" i="5"/>
  <c r="N41" i="5"/>
  <c r="K41" i="5"/>
  <c r="J41" i="5"/>
  <c r="G41" i="5"/>
  <c r="M41" i="5" s="1"/>
  <c r="F41" i="5"/>
  <c r="C41" i="5"/>
  <c r="B41" i="5"/>
  <c r="O40" i="5"/>
  <c r="N40" i="5"/>
  <c r="K40" i="5"/>
  <c r="J40" i="5"/>
  <c r="F40" i="5"/>
  <c r="C40" i="5"/>
  <c r="B40" i="5"/>
  <c r="G40" i="5" s="1"/>
  <c r="Q40" i="5" s="1"/>
  <c r="O39" i="5"/>
  <c r="N39" i="5"/>
  <c r="K39" i="5"/>
  <c r="J39" i="5"/>
  <c r="F39" i="5"/>
  <c r="C39" i="5"/>
  <c r="B39" i="5"/>
  <c r="G39" i="5" s="1"/>
  <c r="O38" i="5"/>
  <c r="N38" i="5"/>
  <c r="K38" i="5"/>
  <c r="J38" i="5"/>
  <c r="F38" i="5"/>
  <c r="C38" i="5"/>
  <c r="B38" i="5"/>
  <c r="G38" i="5" s="1"/>
  <c r="O37" i="5"/>
  <c r="N37" i="5"/>
  <c r="K37" i="5"/>
  <c r="J37" i="5"/>
  <c r="F37" i="5"/>
  <c r="C37" i="5"/>
  <c r="B37" i="5"/>
  <c r="G37" i="5" s="1"/>
  <c r="O36" i="5"/>
  <c r="N36" i="5"/>
  <c r="K36" i="5"/>
  <c r="J36" i="5"/>
  <c r="F36" i="5"/>
  <c r="C36" i="5"/>
  <c r="B36" i="5"/>
  <c r="G36" i="5" s="1"/>
  <c r="Q36" i="5" s="1"/>
  <c r="O35" i="5"/>
  <c r="N35" i="5"/>
  <c r="K35" i="5"/>
  <c r="J35" i="5"/>
  <c r="F35" i="5"/>
  <c r="C35" i="5"/>
  <c r="B35" i="5"/>
  <c r="G35" i="5" s="1"/>
  <c r="Q35" i="5" s="1"/>
  <c r="O34" i="5"/>
  <c r="N34" i="5"/>
  <c r="K34" i="5"/>
  <c r="J34" i="5"/>
  <c r="F34" i="5"/>
  <c r="C34" i="5"/>
  <c r="B34" i="5"/>
  <c r="G34" i="5" s="1"/>
  <c r="O33" i="5"/>
  <c r="N33" i="5"/>
  <c r="K33" i="5"/>
  <c r="J33" i="5"/>
  <c r="F33" i="5"/>
  <c r="C33" i="5"/>
  <c r="B33" i="5"/>
  <c r="G33" i="5" s="1"/>
  <c r="M33" i="5" s="1"/>
  <c r="O32" i="5"/>
  <c r="N32" i="5"/>
  <c r="K32" i="5"/>
  <c r="J32" i="5"/>
  <c r="F32" i="5"/>
  <c r="C32" i="5"/>
  <c r="B32" i="5"/>
  <c r="G32" i="5" s="1"/>
  <c r="O31" i="5"/>
  <c r="N31" i="5"/>
  <c r="K31" i="5"/>
  <c r="J31" i="5"/>
  <c r="F31" i="5"/>
  <c r="C31" i="5"/>
  <c r="B31" i="5"/>
  <c r="G31" i="5" s="1"/>
  <c r="O30" i="5"/>
  <c r="N30" i="5"/>
  <c r="K30" i="5"/>
  <c r="J30" i="5"/>
  <c r="F30" i="5"/>
  <c r="C30" i="5"/>
  <c r="B30" i="5"/>
  <c r="G30" i="5" s="1"/>
  <c r="Q30" i="5" s="1"/>
  <c r="O28" i="5"/>
  <c r="N28" i="5"/>
  <c r="K28" i="5"/>
  <c r="J28" i="5"/>
  <c r="F28" i="5"/>
  <c r="C28" i="5"/>
  <c r="B28" i="5"/>
  <c r="G28" i="5" s="1"/>
  <c r="O27" i="5"/>
  <c r="N27" i="5"/>
  <c r="K27" i="5"/>
  <c r="J27" i="5"/>
  <c r="F27" i="5"/>
  <c r="C27" i="5"/>
  <c r="B27" i="5"/>
  <c r="G27" i="5" s="1"/>
  <c r="O26" i="5"/>
  <c r="N26" i="5"/>
  <c r="K26" i="5"/>
  <c r="J26" i="5"/>
  <c r="F26" i="5"/>
  <c r="C26" i="5"/>
  <c r="B26" i="5"/>
  <c r="G26" i="5" s="1"/>
  <c r="O25" i="5"/>
  <c r="N25" i="5"/>
  <c r="K25" i="5"/>
  <c r="J25" i="5"/>
  <c r="F25" i="5"/>
  <c r="C25" i="5"/>
  <c r="B25" i="5"/>
  <c r="G25" i="5" s="1"/>
  <c r="O24" i="5"/>
  <c r="N24" i="5"/>
  <c r="K24" i="5"/>
  <c r="J24" i="5"/>
  <c r="F24" i="5"/>
  <c r="C24" i="5"/>
  <c r="B24" i="5"/>
  <c r="G24" i="5" s="1"/>
  <c r="Q24" i="5" s="1"/>
  <c r="O23" i="5"/>
  <c r="N23" i="5"/>
  <c r="K23" i="5"/>
  <c r="J23" i="5"/>
  <c r="F23" i="5"/>
  <c r="C23" i="5"/>
  <c r="B23" i="5"/>
  <c r="G23" i="5" s="1"/>
  <c r="O22" i="5"/>
  <c r="N22" i="5"/>
  <c r="K22" i="5"/>
  <c r="J22" i="5"/>
  <c r="F22" i="5"/>
  <c r="C22" i="5"/>
  <c r="B22" i="5"/>
  <c r="G22" i="5" s="1"/>
  <c r="I22" i="5" s="1"/>
  <c r="O21" i="5"/>
  <c r="N21" i="5"/>
  <c r="K21" i="5"/>
  <c r="J21" i="5"/>
  <c r="F21" i="5"/>
  <c r="C21" i="5"/>
  <c r="B21" i="5"/>
  <c r="G21" i="5" s="1"/>
  <c r="Q21" i="5" s="1"/>
  <c r="O20" i="5"/>
  <c r="N20" i="5"/>
  <c r="K20" i="5"/>
  <c r="J20" i="5"/>
  <c r="F20" i="5"/>
  <c r="C20" i="5"/>
  <c r="B20" i="5"/>
  <c r="G20" i="5" s="1"/>
  <c r="O19" i="5"/>
  <c r="N19" i="5"/>
  <c r="K19" i="5"/>
  <c r="J19" i="5"/>
  <c r="F19" i="5"/>
  <c r="C19" i="5"/>
  <c r="B19" i="5"/>
  <c r="G19" i="5" s="1"/>
  <c r="M19" i="5" s="1"/>
  <c r="O18" i="5"/>
  <c r="N18" i="5"/>
  <c r="K18" i="5"/>
  <c r="J18" i="5"/>
  <c r="F18" i="5"/>
  <c r="C18" i="5"/>
  <c r="B18" i="5"/>
  <c r="G18" i="5" s="1"/>
  <c r="O17" i="5"/>
  <c r="N17" i="5"/>
  <c r="K17" i="5"/>
  <c r="J17" i="5"/>
  <c r="F17" i="5"/>
  <c r="C17" i="5"/>
  <c r="B17" i="5"/>
  <c r="G17" i="5" s="1"/>
  <c r="O16" i="5"/>
  <c r="N16" i="5"/>
  <c r="K16" i="5"/>
  <c r="J16" i="5"/>
  <c r="F16" i="5"/>
  <c r="C16" i="5"/>
  <c r="B16" i="5"/>
  <c r="G16" i="5" s="1"/>
  <c r="O15" i="5"/>
  <c r="N15" i="5"/>
  <c r="K15" i="5"/>
  <c r="J15" i="5"/>
  <c r="F15" i="5"/>
  <c r="C15" i="5"/>
  <c r="B15" i="5"/>
  <c r="G15" i="5" s="1"/>
  <c r="O14" i="5"/>
  <c r="N14" i="5"/>
  <c r="K14" i="5"/>
  <c r="J14" i="5"/>
  <c r="F14" i="5"/>
  <c r="C14" i="5"/>
  <c r="B14" i="5"/>
  <c r="G14" i="5" s="1"/>
  <c r="Q14" i="5" s="1"/>
  <c r="O13" i="5"/>
  <c r="N13" i="5"/>
  <c r="K13" i="5"/>
  <c r="J13" i="5"/>
  <c r="F13" i="5"/>
  <c r="C13" i="5"/>
  <c r="B13" i="5"/>
  <c r="G13" i="5" s="1"/>
  <c r="O12" i="5"/>
  <c r="N12" i="5"/>
  <c r="K12" i="5"/>
  <c r="J12" i="5"/>
  <c r="F12" i="5"/>
  <c r="C12" i="5"/>
  <c r="B12" i="5"/>
  <c r="G12" i="5" s="1"/>
  <c r="I12" i="5" s="1"/>
  <c r="O11" i="5"/>
  <c r="N11" i="5"/>
  <c r="K11" i="5"/>
  <c r="J11" i="5"/>
  <c r="F11" i="5"/>
  <c r="C11" i="5"/>
  <c r="B11" i="5"/>
  <c r="G11" i="5" s="1"/>
  <c r="Q11" i="5" s="1"/>
  <c r="O10" i="5"/>
  <c r="N10" i="5"/>
  <c r="K10" i="5"/>
  <c r="J10" i="5"/>
  <c r="F10" i="5"/>
  <c r="C10" i="5"/>
  <c r="B10" i="5"/>
  <c r="G10" i="5" s="1"/>
  <c r="O9" i="5"/>
  <c r="N9" i="5"/>
  <c r="K9" i="5"/>
  <c r="J9" i="5"/>
  <c r="F9" i="5"/>
  <c r="C9" i="5"/>
  <c r="B9" i="5"/>
  <c r="G9" i="5" s="1"/>
  <c r="Q9" i="5" s="1"/>
  <c r="O8" i="5"/>
  <c r="N8" i="5"/>
  <c r="K8" i="5"/>
  <c r="J8" i="5"/>
  <c r="F8" i="5"/>
  <c r="C8" i="5"/>
  <c r="B8" i="5"/>
  <c r="G8" i="5" s="1"/>
  <c r="O7" i="5"/>
  <c r="N7" i="5"/>
  <c r="K7" i="5"/>
  <c r="J7" i="5"/>
  <c r="F7" i="5"/>
  <c r="C7" i="5"/>
  <c r="B7" i="5"/>
  <c r="G7" i="5" s="1"/>
  <c r="O6" i="5"/>
  <c r="N6" i="5"/>
  <c r="K6" i="5"/>
  <c r="J6" i="5"/>
  <c r="F6" i="5"/>
  <c r="C6" i="5"/>
  <c r="B6" i="5"/>
  <c r="G6" i="5" s="1"/>
  <c r="O5" i="5"/>
  <c r="N5" i="5"/>
  <c r="K5" i="5"/>
  <c r="J5" i="5"/>
  <c r="F5" i="5"/>
  <c r="C5" i="5"/>
  <c r="B5" i="5"/>
  <c r="G5" i="5" s="1"/>
  <c r="M5" i="5" s="1"/>
  <c r="O4" i="5"/>
  <c r="N4" i="5"/>
  <c r="K4" i="5"/>
  <c r="J4" i="5"/>
  <c r="F4" i="5"/>
  <c r="C4" i="5"/>
  <c r="B4" i="5"/>
  <c r="G4" i="5" s="1"/>
  <c r="O3" i="5"/>
  <c r="N3" i="5"/>
  <c r="K3" i="5"/>
  <c r="J3" i="5"/>
  <c r="F3" i="5"/>
  <c r="C3" i="5"/>
  <c r="B3" i="5"/>
  <c r="G3" i="5" s="1"/>
  <c r="O2" i="5"/>
  <c r="N2" i="5"/>
  <c r="J2" i="5"/>
  <c r="F2" i="5"/>
  <c r="C2" i="5"/>
  <c r="B2" i="5"/>
  <c r="G2" i="5" s="1"/>
  <c r="I2" i="5" s="1"/>
  <c r="O77" i="1"/>
  <c r="N77" i="1"/>
  <c r="K77" i="1"/>
  <c r="J77" i="1"/>
  <c r="F77" i="1"/>
  <c r="C77" i="1"/>
  <c r="B77" i="1"/>
  <c r="G77" i="1" s="1"/>
  <c r="K35" i="1"/>
  <c r="K36" i="1"/>
  <c r="K37" i="1"/>
  <c r="K38" i="1"/>
  <c r="K39" i="1"/>
  <c r="K40" i="1"/>
  <c r="K41" i="1"/>
  <c r="K42" i="1"/>
  <c r="K43" i="1"/>
  <c r="K44" i="1"/>
  <c r="K45" i="1"/>
  <c r="K46" i="1"/>
  <c r="N54" i="1"/>
  <c r="N56" i="1"/>
  <c r="N57" i="1"/>
  <c r="N58" i="1"/>
  <c r="N59" i="1"/>
  <c r="O52" i="1"/>
  <c r="O51" i="1"/>
  <c r="O50" i="1"/>
  <c r="O49" i="1"/>
  <c r="O15" i="1"/>
  <c r="O27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53" i="1"/>
  <c r="O54" i="1"/>
  <c r="O55" i="1"/>
  <c r="O56" i="1"/>
  <c r="O57" i="1"/>
  <c r="N14" i="1"/>
  <c r="N15" i="1"/>
  <c r="N26" i="1"/>
  <c r="N27" i="1"/>
  <c r="N36" i="1"/>
  <c r="N37" i="1"/>
  <c r="N38" i="1"/>
  <c r="N39" i="1"/>
  <c r="N40" i="1"/>
  <c r="N41" i="1"/>
  <c r="N42" i="1"/>
  <c r="N43" i="1"/>
  <c r="N44" i="1"/>
  <c r="N45" i="1"/>
  <c r="N46" i="1"/>
  <c r="N48" i="1"/>
  <c r="N51" i="1"/>
  <c r="N52" i="1"/>
  <c r="N53" i="1"/>
  <c r="N55" i="1"/>
  <c r="N69" i="1"/>
  <c r="E3" i="1"/>
  <c r="N3" i="1" s="1"/>
  <c r="E4" i="1"/>
  <c r="N4" i="1" s="1"/>
  <c r="E5" i="1"/>
  <c r="O5" i="1" s="1"/>
  <c r="E6" i="1"/>
  <c r="O6" i="1" s="1"/>
  <c r="E7" i="1"/>
  <c r="O7" i="1" s="1"/>
  <c r="E8" i="1"/>
  <c r="O8" i="1" s="1"/>
  <c r="E9" i="1"/>
  <c r="O9" i="1" s="1"/>
  <c r="O10" i="1"/>
  <c r="O11" i="1"/>
  <c r="O12" i="1"/>
  <c r="O13" i="1"/>
  <c r="O14" i="1"/>
  <c r="N16" i="1"/>
  <c r="O17" i="1"/>
  <c r="O18" i="1"/>
  <c r="O19" i="1"/>
  <c r="O20" i="1"/>
  <c r="O21" i="1"/>
  <c r="O22" i="1"/>
  <c r="O23" i="1"/>
  <c r="O24" i="1"/>
  <c r="O25" i="1"/>
  <c r="O26" i="1"/>
  <c r="N28" i="1"/>
  <c r="O29" i="1"/>
  <c r="O30" i="1"/>
  <c r="O31" i="1"/>
  <c r="O32" i="1"/>
  <c r="O33" i="1"/>
  <c r="O34" i="1"/>
  <c r="N35" i="1"/>
  <c r="O47" i="1"/>
  <c r="N60" i="1"/>
  <c r="N61" i="1"/>
  <c r="N62" i="1"/>
  <c r="N63" i="1"/>
  <c r="N64" i="1"/>
  <c r="N65" i="1"/>
  <c r="N66" i="1"/>
  <c r="N67" i="1"/>
  <c r="N68" i="1"/>
  <c r="O69" i="1"/>
  <c r="O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E2" i="1"/>
  <c r="O2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9" i="1"/>
  <c r="J3" i="1"/>
  <c r="J4" i="1"/>
  <c r="J5" i="1"/>
  <c r="J6" i="1"/>
  <c r="J7" i="1"/>
  <c r="J8" i="1"/>
  <c r="J2" i="1"/>
  <c r="B2" i="1"/>
  <c r="G2" i="1" s="1"/>
  <c r="B3" i="1"/>
  <c r="G3" i="1" s="1"/>
  <c r="B4" i="1"/>
  <c r="G4" i="1" s="1"/>
  <c r="B5" i="1"/>
  <c r="B6" i="1"/>
  <c r="B7" i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B76" i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35" i="1"/>
  <c r="G35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2" i="1"/>
  <c r="P60" i="5" l="1"/>
  <c r="P59" i="5"/>
  <c r="R61" i="5"/>
  <c r="R60" i="5"/>
  <c r="R59" i="5"/>
  <c r="P74" i="5"/>
  <c r="P73" i="5"/>
  <c r="N56" i="5"/>
  <c r="R70" i="5"/>
  <c r="R68" i="5"/>
  <c r="P67" i="5"/>
  <c r="R67" i="5"/>
  <c r="P66" i="5"/>
  <c r="R66" i="5"/>
  <c r="P65" i="5"/>
  <c r="R65" i="5"/>
  <c r="R64" i="5"/>
  <c r="P64" i="5"/>
  <c r="Q71" i="5"/>
  <c r="Q67" i="5"/>
  <c r="Q66" i="5"/>
  <c r="M72" i="5"/>
  <c r="I65" i="5"/>
  <c r="Q64" i="5"/>
  <c r="M70" i="5"/>
  <c r="I63" i="5"/>
  <c r="P63" i="5" s="1"/>
  <c r="I70" i="5"/>
  <c r="P70" i="5" s="1"/>
  <c r="Q70" i="5"/>
  <c r="Q68" i="5"/>
  <c r="I67" i="5"/>
  <c r="R74" i="5"/>
  <c r="R73" i="5"/>
  <c r="Q65" i="5"/>
  <c r="M71" i="5"/>
  <c r="I64" i="5"/>
  <c r="M68" i="5"/>
  <c r="P68" i="5" s="1"/>
  <c r="H72" i="5"/>
  <c r="H71" i="5"/>
  <c r="R63" i="5"/>
  <c r="I72" i="5"/>
  <c r="I78" i="5"/>
  <c r="M78" i="5"/>
  <c r="Q78" i="5"/>
  <c r="H78" i="5"/>
  <c r="H77" i="5"/>
  <c r="I77" i="5"/>
  <c r="M77" i="5"/>
  <c r="Q77" i="5"/>
  <c r="R76" i="5"/>
  <c r="H69" i="5"/>
  <c r="I69" i="5"/>
  <c r="M69" i="5"/>
  <c r="Q69" i="5"/>
  <c r="H62" i="5"/>
  <c r="I62" i="5"/>
  <c r="M62" i="5"/>
  <c r="Q62" i="5"/>
  <c r="M75" i="5"/>
  <c r="I75" i="5"/>
  <c r="H75" i="5"/>
  <c r="Q76" i="5"/>
  <c r="M76" i="5"/>
  <c r="I76" i="5"/>
  <c r="P76" i="5" s="1"/>
  <c r="H29" i="5"/>
  <c r="I29" i="5"/>
  <c r="M29" i="5"/>
  <c r="Q29" i="5"/>
  <c r="O29" i="5"/>
  <c r="M30" i="5"/>
  <c r="Q39" i="5"/>
  <c r="M39" i="5"/>
  <c r="M11" i="5"/>
  <c r="Q19" i="5"/>
  <c r="M9" i="5"/>
  <c r="M57" i="5"/>
  <c r="M15" i="5"/>
  <c r="Q15" i="5"/>
  <c r="H15" i="5"/>
  <c r="R15" i="5" s="1"/>
  <c r="Q4" i="5"/>
  <c r="I4" i="5"/>
  <c r="Q56" i="5"/>
  <c r="I56" i="5"/>
  <c r="M56" i="5"/>
  <c r="M25" i="5"/>
  <c r="I25" i="5"/>
  <c r="Q25" i="5"/>
  <c r="H46" i="5"/>
  <c r="R46" i="5" s="1"/>
  <c r="Q43" i="5"/>
  <c r="H42" i="5"/>
  <c r="R42" i="5" s="1"/>
  <c r="H4" i="5"/>
  <c r="R4" i="5" s="1"/>
  <c r="I35" i="5"/>
  <c r="M50" i="5"/>
  <c r="H35" i="5"/>
  <c r="R35" i="5" s="1"/>
  <c r="I42" i="5"/>
  <c r="H33" i="5"/>
  <c r="R33" i="5" s="1"/>
  <c r="M35" i="5"/>
  <c r="M40" i="5"/>
  <c r="M12" i="5"/>
  <c r="M22" i="5"/>
  <c r="Q33" i="5"/>
  <c r="I43" i="5"/>
  <c r="H25" i="5"/>
  <c r="Q12" i="5"/>
  <c r="Q22" i="5"/>
  <c r="Q53" i="5"/>
  <c r="M3" i="5"/>
  <c r="I3" i="5"/>
  <c r="H3" i="5"/>
  <c r="R3" i="5" s="1"/>
  <c r="Q3" i="5"/>
  <c r="Q32" i="5"/>
  <c r="H32" i="5"/>
  <c r="R32" i="5" s="1"/>
  <c r="M32" i="5"/>
  <c r="I32" i="5"/>
  <c r="M23" i="5"/>
  <c r="I23" i="5"/>
  <c r="H23" i="5"/>
  <c r="R23" i="5" s="1"/>
  <c r="Q23" i="5"/>
  <c r="M44" i="5"/>
  <c r="I44" i="5"/>
  <c r="H44" i="5"/>
  <c r="R44" i="5" s="1"/>
  <c r="Q44" i="5"/>
  <c r="Q18" i="5"/>
  <c r="M18" i="5"/>
  <c r="I18" i="5"/>
  <c r="H18" i="5"/>
  <c r="R18" i="5" s="1"/>
  <c r="Q55" i="5"/>
  <c r="I55" i="5"/>
  <c r="H55" i="5"/>
  <c r="R55" i="5" s="1"/>
  <c r="M55" i="5"/>
  <c r="M54" i="5"/>
  <c r="I54" i="5"/>
  <c r="H54" i="5"/>
  <c r="R54" i="5" s="1"/>
  <c r="Q54" i="5"/>
  <c r="Q45" i="5"/>
  <c r="H45" i="5"/>
  <c r="R45" i="5" s="1"/>
  <c r="M45" i="5"/>
  <c r="I45" i="5"/>
  <c r="P45" i="5" s="1"/>
  <c r="Q17" i="5"/>
  <c r="M17" i="5"/>
  <c r="I17" i="5"/>
  <c r="H17" i="5"/>
  <c r="R17" i="5" s="1"/>
  <c r="Q48" i="5"/>
  <c r="M48" i="5"/>
  <c r="I48" i="5"/>
  <c r="H48" i="5"/>
  <c r="R48" i="5" s="1"/>
  <c r="Q58" i="5"/>
  <c r="M58" i="5"/>
  <c r="I58" i="5"/>
  <c r="H58" i="5"/>
  <c r="R58" i="5" s="1"/>
  <c r="M20" i="5"/>
  <c r="Q20" i="5"/>
  <c r="I20" i="5"/>
  <c r="H20" i="5"/>
  <c r="R20" i="5" s="1"/>
  <c r="M51" i="5"/>
  <c r="Q51" i="5"/>
  <c r="H51" i="5"/>
  <c r="R51" i="5" s="1"/>
  <c r="I51" i="5"/>
  <c r="M34" i="5"/>
  <c r="I34" i="5"/>
  <c r="H34" i="5"/>
  <c r="Q34" i="5"/>
  <c r="Q7" i="5"/>
  <c r="M7" i="5"/>
  <c r="H7" i="5"/>
  <c r="R7" i="5" s="1"/>
  <c r="I7" i="5"/>
  <c r="P7" i="5" s="1"/>
  <c r="Q27" i="5"/>
  <c r="M27" i="5"/>
  <c r="I27" i="5"/>
  <c r="H27" i="5"/>
  <c r="R27" i="5" s="1"/>
  <c r="M10" i="5"/>
  <c r="I10" i="5"/>
  <c r="H10" i="5"/>
  <c r="R10" i="5" s="1"/>
  <c r="Q10" i="5"/>
  <c r="M31" i="5"/>
  <c r="Q31" i="5"/>
  <c r="I31" i="5"/>
  <c r="H31" i="5"/>
  <c r="R31" i="5" s="1"/>
  <c r="I8" i="5"/>
  <c r="Q8" i="5"/>
  <c r="M8" i="5"/>
  <c r="H8" i="5"/>
  <c r="R8" i="5" s="1"/>
  <c r="Q28" i="5"/>
  <c r="M28" i="5"/>
  <c r="I28" i="5"/>
  <c r="H28" i="5"/>
  <c r="R28" i="5" s="1"/>
  <c r="H24" i="5"/>
  <c r="R24" i="5" s="1"/>
  <c r="I37" i="5"/>
  <c r="H37" i="5"/>
  <c r="R37" i="5" s="1"/>
  <c r="M2" i="5"/>
  <c r="Q5" i="5"/>
  <c r="H14" i="5"/>
  <c r="R14" i="5" s="1"/>
  <c r="I24" i="5"/>
  <c r="I26" i="5"/>
  <c r="H26" i="5"/>
  <c r="H52" i="5"/>
  <c r="I14" i="5"/>
  <c r="I16" i="5"/>
  <c r="H16" i="5"/>
  <c r="R16" i="5" s="1"/>
  <c r="I52" i="5"/>
  <c r="I47" i="5"/>
  <c r="H47" i="5"/>
  <c r="R47" i="5" s="1"/>
  <c r="I6" i="5"/>
  <c r="H6" i="5"/>
  <c r="R6" i="5" s="1"/>
  <c r="H49" i="5"/>
  <c r="R49" i="5" s="1"/>
  <c r="Q2" i="5"/>
  <c r="H11" i="5"/>
  <c r="M14" i="5"/>
  <c r="I21" i="5"/>
  <c r="M37" i="5"/>
  <c r="H39" i="5"/>
  <c r="I49" i="5"/>
  <c r="M52" i="5"/>
  <c r="H21" i="5"/>
  <c r="R21" i="5" s="1"/>
  <c r="M47" i="5"/>
  <c r="M4" i="5"/>
  <c r="I11" i="5"/>
  <c r="M26" i="5"/>
  <c r="I39" i="5"/>
  <c r="M42" i="5"/>
  <c r="M24" i="5"/>
  <c r="M16" i="5"/>
  <c r="M6" i="5"/>
  <c r="M21" i="5"/>
  <c r="Q47" i="5"/>
  <c r="M49" i="5"/>
  <c r="H56" i="5"/>
  <c r="M13" i="5"/>
  <c r="I13" i="5"/>
  <c r="H13" i="5"/>
  <c r="Q37" i="5"/>
  <c r="Q26" i="5"/>
  <c r="H36" i="5"/>
  <c r="H41" i="5"/>
  <c r="R41" i="5" s="1"/>
  <c r="I46" i="5"/>
  <c r="Q16" i="5"/>
  <c r="I36" i="5"/>
  <c r="I41" i="5"/>
  <c r="Q6" i="5"/>
  <c r="H53" i="5"/>
  <c r="H5" i="5"/>
  <c r="I15" i="5"/>
  <c r="H43" i="5"/>
  <c r="M46" i="5"/>
  <c r="I53" i="5"/>
  <c r="M36" i="5"/>
  <c r="Q38" i="5"/>
  <c r="M38" i="5"/>
  <c r="I50" i="5"/>
  <c r="H50" i="5"/>
  <c r="Q13" i="5"/>
  <c r="H22" i="5"/>
  <c r="I33" i="5"/>
  <c r="H38" i="5"/>
  <c r="R38" i="5" s="1"/>
  <c r="I40" i="5"/>
  <c r="H40" i="5"/>
  <c r="I5" i="5"/>
  <c r="H12" i="5"/>
  <c r="I30" i="5"/>
  <c r="H30" i="5"/>
  <c r="I38" i="5"/>
  <c r="Q41" i="5"/>
  <c r="H2" i="5"/>
  <c r="I19" i="5"/>
  <c r="H19" i="5"/>
  <c r="I9" i="5"/>
  <c r="H9" i="5"/>
  <c r="I57" i="5"/>
  <c r="H57" i="5"/>
  <c r="R57" i="5" s="1"/>
  <c r="Q77" i="1"/>
  <c r="M77" i="1"/>
  <c r="I77" i="1"/>
  <c r="H77" i="1"/>
  <c r="N70" i="1"/>
  <c r="G7" i="1"/>
  <c r="Q7" i="1" s="1"/>
  <c r="G6" i="1"/>
  <c r="Q6" i="1" s="1"/>
  <c r="O3" i="1"/>
  <c r="G5" i="1"/>
  <c r="Q5" i="1" s="1"/>
  <c r="Q8" i="1"/>
  <c r="N2" i="1"/>
  <c r="O68" i="1"/>
  <c r="O28" i="1"/>
  <c r="O16" i="1"/>
  <c r="O4" i="1"/>
  <c r="N25" i="1"/>
  <c r="N13" i="1"/>
  <c r="O85" i="1"/>
  <c r="O67" i="1"/>
  <c r="N24" i="1"/>
  <c r="N12" i="1"/>
  <c r="O84" i="1"/>
  <c r="O66" i="1"/>
  <c r="N47" i="1"/>
  <c r="N23" i="1"/>
  <c r="N11" i="1"/>
  <c r="O83" i="1"/>
  <c r="O76" i="1"/>
  <c r="O65" i="1"/>
  <c r="N34" i="1"/>
  <c r="N22" i="1"/>
  <c r="N10" i="1"/>
  <c r="O82" i="1"/>
  <c r="O75" i="1"/>
  <c r="O64" i="1"/>
  <c r="N33" i="1"/>
  <c r="N21" i="1"/>
  <c r="N9" i="1"/>
  <c r="R9" i="1" s="1"/>
  <c r="O81" i="1"/>
  <c r="O74" i="1"/>
  <c r="O63" i="1"/>
  <c r="N32" i="1"/>
  <c r="N20" i="1"/>
  <c r="N8" i="1"/>
  <c r="O80" i="1"/>
  <c r="O73" i="1"/>
  <c r="O62" i="1"/>
  <c r="N31" i="1"/>
  <c r="N19" i="1"/>
  <c r="N7" i="1"/>
  <c r="O79" i="1"/>
  <c r="O61" i="1"/>
  <c r="N30" i="1"/>
  <c r="N18" i="1"/>
  <c r="N6" i="1"/>
  <c r="O78" i="1"/>
  <c r="O72" i="1"/>
  <c r="O60" i="1"/>
  <c r="N29" i="1"/>
  <c r="N17" i="1"/>
  <c r="N5" i="1"/>
  <c r="O71" i="1"/>
  <c r="Q3" i="1"/>
  <c r="Q4" i="1"/>
  <c r="O58" i="1"/>
  <c r="O59" i="1"/>
  <c r="N50" i="1"/>
  <c r="N49" i="1"/>
  <c r="M41" i="1"/>
  <c r="M48" i="1"/>
  <c r="Q69" i="1"/>
  <c r="M69" i="1"/>
  <c r="H51" i="1"/>
  <c r="R51" i="1" s="1"/>
  <c r="M51" i="1"/>
  <c r="Q51" i="1"/>
  <c r="I82" i="1"/>
  <c r="Q82" i="1"/>
  <c r="I52" i="1"/>
  <c r="Q52" i="1"/>
  <c r="M81" i="1"/>
  <c r="I38" i="1"/>
  <c r="Q38" i="1"/>
  <c r="H80" i="1"/>
  <c r="I80" i="1"/>
  <c r="M80" i="1"/>
  <c r="I64" i="1"/>
  <c r="Q64" i="1"/>
  <c r="I48" i="1"/>
  <c r="M62" i="1"/>
  <c r="H62" i="1"/>
  <c r="Q62" i="1"/>
  <c r="I62" i="1"/>
  <c r="H72" i="1"/>
  <c r="I72" i="1"/>
  <c r="M72" i="1"/>
  <c r="Q72" i="1"/>
  <c r="M74" i="1"/>
  <c r="H74" i="1"/>
  <c r="R74" i="1" s="1"/>
  <c r="I74" i="1"/>
  <c r="Q74" i="1"/>
  <c r="Q54" i="1"/>
  <c r="I54" i="1"/>
  <c r="H54" i="1"/>
  <c r="R54" i="1" s="1"/>
  <c r="M54" i="1"/>
  <c r="I53" i="1"/>
  <c r="H53" i="1"/>
  <c r="R53" i="1" s="1"/>
  <c r="M53" i="1"/>
  <c r="Q53" i="1"/>
  <c r="H68" i="1"/>
  <c r="I68" i="1"/>
  <c r="M68" i="1"/>
  <c r="Q68" i="1"/>
  <c r="Q56" i="1"/>
  <c r="M56" i="1"/>
  <c r="I56" i="1"/>
  <c r="H56" i="1"/>
  <c r="R56" i="1" s="1"/>
  <c r="M44" i="1"/>
  <c r="H44" i="1"/>
  <c r="R44" i="1" s="1"/>
  <c r="Q44" i="1"/>
  <c r="I44" i="1"/>
  <c r="M73" i="1"/>
  <c r="H73" i="1"/>
  <c r="R73" i="1" s="1"/>
  <c r="I73" i="1"/>
  <c r="Q73" i="1"/>
  <c r="I36" i="1"/>
  <c r="Q36" i="1"/>
  <c r="Q42" i="1"/>
  <c r="I42" i="1"/>
  <c r="H42" i="1"/>
  <c r="R42" i="1" s="1"/>
  <c r="M42" i="1"/>
  <c r="Q50" i="1"/>
  <c r="M50" i="1"/>
  <c r="H50" i="1"/>
  <c r="R50" i="1" s="1"/>
  <c r="I50" i="1"/>
  <c r="I83" i="1"/>
  <c r="H83" i="1"/>
  <c r="R83" i="1" s="1"/>
  <c r="Q83" i="1"/>
  <c r="M83" i="1"/>
  <c r="I76" i="1"/>
  <c r="H76" i="1"/>
  <c r="R76" i="1" s="1"/>
  <c r="Q76" i="1"/>
  <c r="M76" i="1"/>
  <c r="I65" i="1"/>
  <c r="M65" i="1"/>
  <c r="H65" i="1"/>
  <c r="Q65" i="1"/>
  <c r="Q66" i="1"/>
  <c r="H66" i="1"/>
  <c r="M66" i="1"/>
  <c r="I66" i="1"/>
  <c r="H49" i="1"/>
  <c r="R49" i="1" s="1"/>
  <c r="M49" i="1"/>
  <c r="Q49" i="1"/>
  <c r="I49" i="1"/>
  <c r="I35" i="1"/>
  <c r="M35" i="1"/>
  <c r="Q35" i="1"/>
  <c r="M84" i="1"/>
  <c r="Q84" i="1"/>
  <c r="H84" i="1"/>
  <c r="I84" i="1"/>
  <c r="M63" i="1"/>
  <c r="Q63" i="1"/>
  <c r="I63" i="1"/>
  <c r="H63" i="1"/>
  <c r="M47" i="1"/>
  <c r="Q47" i="1"/>
  <c r="I47" i="1"/>
  <c r="M61" i="1"/>
  <c r="H61" i="1"/>
  <c r="Q61" i="1"/>
  <c r="I61" i="1"/>
  <c r="H60" i="1"/>
  <c r="M60" i="1"/>
  <c r="Q60" i="1"/>
  <c r="I60" i="1"/>
  <c r="Q79" i="1"/>
  <c r="I79" i="1"/>
  <c r="M79" i="1"/>
  <c r="H79" i="1"/>
  <c r="I71" i="1"/>
  <c r="M71" i="1"/>
  <c r="Q71" i="1"/>
  <c r="M59" i="1"/>
  <c r="Q59" i="1"/>
  <c r="I59" i="1"/>
  <c r="H78" i="1"/>
  <c r="Q78" i="1"/>
  <c r="I78" i="1"/>
  <c r="M78" i="1"/>
  <c r="I75" i="1"/>
  <c r="Q75" i="1"/>
  <c r="H71" i="1"/>
  <c r="R71" i="1" s="1"/>
  <c r="Q57" i="1"/>
  <c r="M57" i="1"/>
  <c r="M38" i="1"/>
  <c r="I69" i="1"/>
  <c r="H69" i="1"/>
  <c r="R69" i="1" s="1"/>
  <c r="I81" i="1"/>
  <c r="Q81" i="1"/>
  <c r="H41" i="1"/>
  <c r="R41" i="1" s="1"/>
  <c r="Q80" i="1"/>
  <c r="Q48" i="1"/>
  <c r="H38" i="1"/>
  <c r="R38" i="1" s="1"/>
  <c r="I41" i="1"/>
  <c r="H57" i="1"/>
  <c r="R57" i="1" s="1"/>
  <c r="H47" i="1"/>
  <c r="I57" i="1"/>
  <c r="Q41" i="1"/>
  <c r="H59" i="1"/>
  <c r="H81" i="1"/>
  <c r="H48" i="1"/>
  <c r="R48" i="1" s="1"/>
  <c r="H35" i="1"/>
  <c r="R35" i="1" s="1"/>
  <c r="I51" i="1"/>
  <c r="Q85" i="1"/>
  <c r="M85" i="1"/>
  <c r="I85" i="1"/>
  <c r="H85" i="1"/>
  <c r="Q67" i="1"/>
  <c r="I67" i="1"/>
  <c r="M67" i="1"/>
  <c r="H67" i="1"/>
  <c r="Q55" i="1"/>
  <c r="I55" i="1"/>
  <c r="M55" i="1"/>
  <c r="H55" i="1"/>
  <c r="R55" i="1" s="1"/>
  <c r="Q43" i="1"/>
  <c r="I43" i="1"/>
  <c r="H43" i="1"/>
  <c r="R43" i="1" s="1"/>
  <c r="M43" i="1"/>
  <c r="M46" i="1"/>
  <c r="Q46" i="1"/>
  <c r="I46" i="1"/>
  <c r="H46" i="1"/>
  <c r="R46" i="1" s="1"/>
  <c r="M58" i="1"/>
  <c r="Q58" i="1"/>
  <c r="I58" i="1"/>
  <c r="H58" i="1"/>
  <c r="M70" i="1"/>
  <c r="Q70" i="1"/>
  <c r="I70" i="1"/>
  <c r="H70" i="1"/>
  <c r="M82" i="1"/>
  <c r="M75" i="1"/>
  <c r="M64" i="1"/>
  <c r="M52" i="1"/>
  <c r="M36" i="1"/>
  <c r="H82" i="1"/>
  <c r="H75" i="1"/>
  <c r="H64" i="1"/>
  <c r="H52" i="1"/>
  <c r="R52" i="1" s="1"/>
  <c r="H36" i="1"/>
  <c r="R36" i="1" s="1"/>
  <c r="H37" i="1"/>
  <c r="R37" i="1" s="1"/>
  <c r="Q37" i="1"/>
  <c r="M37" i="1"/>
  <c r="I37" i="1"/>
  <c r="H45" i="1"/>
  <c r="R45" i="1" s="1"/>
  <c r="Q45" i="1"/>
  <c r="I45" i="1"/>
  <c r="M45" i="1"/>
  <c r="Q40" i="1"/>
  <c r="H40" i="1"/>
  <c r="R40" i="1" s="1"/>
  <c r="I40" i="1"/>
  <c r="M40" i="1"/>
  <c r="H39" i="1"/>
  <c r="R39" i="1" s="1"/>
  <c r="I39" i="1"/>
  <c r="M39" i="1"/>
  <c r="Q39" i="1"/>
  <c r="H22" i="1"/>
  <c r="M22" i="1"/>
  <c r="H11" i="1"/>
  <c r="R11" i="1" s="1"/>
  <c r="I16" i="1"/>
  <c r="M16" i="1"/>
  <c r="I15" i="1"/>
  <c r="M15" i="1"/>
  <c r="H19" i="1"/>
  <c r="R19" i="1" s="1"/>
  <c r="M19" i="1"/>
  <c r="Q28" i="1"/>
  <c r="Q16" i="1"/>
  <c r="Q15" i="1"/>
  <c r="M11" i="1"/>
  <c r="M32" i="1"/>
  <c r="I32" i="1"/>
  <c r="H32" i="1"/>
  <c r="Q32" i="1"/>
  <c r="Q24" i="1"/>
  <c r="M24" i="1"/>
  <c r="I24" i="1"/>
  <c r="H24" i="1"/>
  <c r="I31" i="1"/>
  <c r="H31" i="1"/>
  <c r="R31" i="1" s="1"/>
  <c r="Q31" i="1"/>
  <c r="M31" i="1"/>
  <c r="H30" i="1"/>
  <c r="M30" i="1"/>
  <c r="I30" i="1"/>
  <c r="Q30" i="1"/>
  <c r="Q25" i="1"/>
  <c r="M25" i="1"/>
  <c r="I25" i="1"/>
  <c r="H25" i="1"/>
  <c r="M34" i="1"/>
  <c r="I34" i="1"/>
  <c r="H34" i="1"/>
  <c r="Q34" i="1"/>
  <c r="Q29" i="1"/>
  <c r="M29" i="1"/>
  <c r="I29" i="1"/>
  <c r="H29" i="1"/>
  <c r="Q27" i="1"/>
  <c r="M27" i="1"/>
  <c r="I27" i="1"/>
  <c r="H27" i="1"/>
  <c r="R27" i="1" s="1"/>
  <c r="M33" i="1"/>
  <c r="I33" i="1"/>
  <c r="H33" i="1"/>
  <c r="R33" i="1" s="1"/>
  <c r="Q33" i="1"/>
  <c r="Q26" i="1"/>
  <c r="M26" i="1"/>
  <c r="I26" i="1"/>
  <c r="H26" i="1"/>
  <c r="R26" i="1" s="1"/>
  <c r="H28" i="1"/>
  <c r="I28" i="1"/>
  <c r="M28" i="1"/>
  <c r="H10" i="1"/>
  <c r="M10" i="1"/>
  <c r="I18" i="1"/>
  <c r="H18" i="1"/>
  <c r="Q18" i="1"/>
  <c r="H21" i="1"/>
  <c r="M21" i="1"/>
  <c r="H20" i="1"/>
  <c r="R20" i="1" s="1"/>
  <c r="M20" i="1"/>
  <c r="I17" i="1"/>
  <c r="H17" i="1"/>
  <c r="R17" i="1" s="1"/>
  <c r="Q17" i="1"/>
  <c r="M17" i="1"/>
  <c r="H16" i="1"/>
  <c r="R16" i="1" s="1"/>
  <c r="H15" i="1"/>
  <c r="R15" i="1" s="1"/>
  <c r="M13" i="1"/>
  <c r="H13" i="1"/>
  <c r="Q13" i="1"/>
  <c r="I13" i="1"/>
  <c r="M23" i="1"/>
  <c r="H23" i="1"/>
  <c r="Q23" i="1"/>
  <c r="I23" i="1"/>
  <c r="M12" i="1"/>
  <c r="H12" i="1"/>
  <c r="Q12" i="1"/>
  <c r="I12" i="1"/>
  <c r="M14" i="1"/>
  <c r="I14" i="1"/>
  <c r="H14" i="1"/>
  <c r="R14" i="1" s="1"/>
  <c r="Q14" i="1"/>
  <c r="M18" i="1"/>
  <c r="I22" i="1"/>
  <c r="I11" i="1"/>
  <c r="I21" i="1"/>
  <c r="I20" i="1"/>
  <c r="I19" i="1"/>
  <c r="I10" i="1"/>
  <c r="Q22" i="1"/>
  <c r="Q11" i="1"/>
  <c r="Q21" i="1"/>
  <c r="Q10" i="1"/>
  <c r="Q20" i="1"/>
  <c r="Q19" i="1"/>
  <c r="H2" i="1"/>
  <c r="I2" i="1"/>
  <c r="M2" i="1"/>
  <c r="Q2" i="1"/>
  <c r="M7" i="1"/>
  <c r="I6" i="1"/>
  <c r="M6" i="1"/>
  <c r="I5" i="1"/>
  <c r="M5" i="1"/>
  <c r="M4" i="1"/>
  <c r="H4" i="1"/>
  <c r="I4" i="1"/>
  <c r="H8" i="1"/>
  <c r="I8" i="1"/>
  <c r="M8" i="1"/>
  <c r="H3" i="1"/>
  <c r="I3" i="1"/>
  <c r="M3" i="1"/>
  <c r="P71" i="5" l="1"/>
  <c r="R71" i="5"/>
  <c r="P72" i="5"/>
  <c r="R72" i="5"/>
  <c r="R62" i="5"/>
  <c r="P62" i="5"/>
  <c r="P69" i="5"/>
  <c r="R69" i="5"/>
  <c r="P77" i="5"/>
  <c r="R77" i="5"/>
  <c r="R78" i="5"/>
  <c r="P78" i="5"/>
  <c r="P35" i="5"/>
  <c r="P15" i="5"/>
  <c r="R75" i="5"/>
  <c r="P75" i="5"/>
  <c r="P33" i="5"/>
  <c r="P58" i="5"/>
  <c r="R29" i="5"/>
  <c r="P29" i="5"/>
  <c r="P25" i="5"/>
  <c r="P10" i="5"/>
  <c r="P38" i="5"/>
  <c r="P14" i="5"/>
  <c r="P46" i="5"/>
  <c r="P42" i="5"/>
  <c r="P4" i="5"/>
  <c r="P54" i="5"/>
  <c r="P20" i="5"/>
  <c r="P31" i="5"/>
  <c r="P16" i="5"/>
  <c r="P3" i="5"/>
  <c r="P18" i="5"/>
  <c r="P17" i="5"/>
  <c r="R25" i="5"/>
  <c r="R70" i="1"/>
  <c r="R25" i="1"/>
  <c r="R61" i="1"/>
  <c r="R21" i="1"/>
  <c r="R29" i="1"/>
  <c r="R22" i="1"/>
  <c r="R68" i="1"/>
  <c r="R2" i="1"/>
  <c r="R47" i="1"/>
  <c r="P2" i="5"/>
  <c r="R2" i="5"/>
  <c r="P55" i="5"/>
  <c r="P36" i="5"/>
  <c r="R36" i="5"/>
  <c r="P51" i="5"/>
  <c r="P53" i="5"/>
  <c r="R53" i="5"/>
  <c r="R50" i="5"/>
  <c r="P50" i="5"/>
  <c r="P47" i="5"/>
  <c r="R11" i="5"/>
  <c r="P11" i="5"/>
  <c r="P40" i="5"/>
  <c r="R40" i="5"/>
  <c r="P8" i="5"/>
  <c r="P44" i="5"/>
  <c r="P48" i="5"/>
  <c r="P6" i="5"/>
  <c r="R22" i="5"/>
  <c r="P22" i="5"/>
  <c r="R34" i="5"/>
  <c r="P34" i="5"/>
  <c r="R9" i="5"/>
  <c r="P9" i="5"/>
  <c r="R43" i="5"/>
  <c r="P43" i="5"/>
  <c r="P41" i="5"/>
  <c r="P32" i="5"/>
  <c r="P27" i="5"/>
  <c r="R52" i="5"/>
  <c r="P52" i="5"/>
  <c r="P49" i="5"/>
  <c r="R5" i="5"/>
  <c r="P5" i="5"/>
  <c r="R13" i="5"/>
  <c r="P13" i="5"/>
  <c r="P23" i="5"/>
  <c r="P30" i="5"/>
  <c r="R30" i="5"/>
  <c r="R39" i="5"/>
  <c r="P39" i="5"/>
  <c r="R26" i="5"/>
  <c r="P26" i="5"/>
  <c r="P28" i="5"/>
  <c r="P24" i="5"/>
  <c r="P21" i="5"/>
  <c r="P57" i="5"/>
  <c r="R19" i="5"/>
  <c r="P19" i="5"/>
  <c r="P12" i="5"/>
  <c r="R12" i="5"/>
  <c r="R56" i="5"/>
  <c r="P56" i="5"/>
  <c r="P37" i="5"/>
  <c r="R84" i="1"/>
  <c r="R63" i="1"/>
  <c r="H6" i="1"/>
  <c r="R6" i="1" s="1"/>
  <c r="R30" i="1"/>
  <c r="R67" i="1"/>
  <c r="R85" i="1"/>
  <c r="R80" i="1"/>
  <c r="R24" i="1"/>
  <c r="R3" i="1"/>
  <c r="R18" i="1"/>
  <c r="H5" i="1"/>
  <c r="R5" i="1" s="1"/>
  <c r="R82" i="1"/>
  <c r="R66" i="1"/>
  <c r="R65" i="1"/>
  <c r="R62" i="1"/>
  <c r="R58" i="1"/>
  <c r="R12" i="1"/>
  <c r="R78" i="1"/>
  <c r="R13" i="1"/>
  <c r="P4" i="1"/>
  <c r="R4" i="1"/>
  <c r="R59" i="1"/>
  <c r="R81" i="1"/>
  <c r="R60" i="1"/>
  <c r="R64" i="1"/>
  <c r="R75" i="1"/>
  <c r="R23" i="1"/>
  <c r="R10" i="1"/>
  <c r="R34" i="1"/>
  <c r="R32" i="1"/>
  <c r="R8" i="1"/>
  <c r="R72" i="1"/>
  <c r="R79" i="1"/>
  <c r="R28" i="1"/>
  <c r="R77" i="1"/>
  <c r="P77" i="1"/>
  <c r="I7" i="1"/>
  <c r="P18" i="1"/>
  <c r="P33" i="1"/>
  <c r="P82" i="1"/>
  <c r="P79" i="1"/>
  <c r="H7" i="1"/>
  <c r="R7" i="1" s="1"/>
  <c r="P63" i="1"/>
  <c r="P59" i="1"/>
  <c r="P2" i="1"/>
  <c r="P48" i="1"/>
  <c r="P61" i="1"/>
  <c r="P3" i="1"/>
  <c r="P8" i="1"/>
  <c r="P34" i="1"/>
  <c r="P31" i="1"/>
  <c r="P29" i="1"/>
  <c r="P23" i="1"/>
  <c r="P15" i="1"/>
  <c r="P10" i="1"/>
  <c r="P35" i="1"/>
  <c r="P27" i="1"/>
  <c r="P25" i="1"/>
  <c r="P24" i="1"/>
  <c r="P49" i="1"/>
  <c r="P44" i="1"/>
  <c r="P53" i="1"/>
  <c r="P52" i="1"/>
  <c r="P28" i="1"/>
  <c r="P40" i="1"/>
  <c r="P70" i="1"/>
  <c r="P66" i="1"/>
  <c r="P76" i="1"/>
  <c r="P75" i="1"/>
  <c r="P50" i="1"/>
  <c r="P22" i="1"/>
  <c r="P45" i="1"/>
  <c r="P74" i="1"/>
  <c r="P62" i="1"/>
  <c r="P68" i="1"/>
  <c r="P65" i="1"/>
  <c r="P16" i="1"/>
  <c r="P46" i="1"/>
  <c r="P67" i="1"/>
  <c r="P85" i="1"/>
  <c r="P69" i="1"/>
  <c r="P71" i="1"/>
  <c r="P84" i="1"/>
  <c r="P19" i="1"/>
  <c r="P36" i="1"/>
  <c r="P72" i="1"/>
  <c r="P17" i="1"/>
  <c r="P42" i="1"/>
  <c r="P56" i="1"/>
  <c r="P80" i="1"/>
  <c r="P12" i="1"/>
  <c r="P39" i="1"/>
  <c r="P54" i="1"/>
  <c r="P37" i="1"/>
  <c r="P26" i="1"/>
  <c r="P43" i="1"/>
  <c r="P73" i="1"/>
  <c r="P20" i="1"/>
  <c r="P32" i="1"/>
  <c r="P81" i="1"/>
  <c r="P47" i="1"/>
  <c r="P38" i="1"/>
  <c r="P41" i="1"/>
  <c r="P78" i="1"/>
  <c r="P60" i="1"/>
  <c r="P64" i="1"/>
  <c r="P11" i="1"/>
  <c r="P57" i="1"/>
  <c r="P14" i="1"/>
  <c r="P21" i="1"/>
  <c r="P30" i="1"/>
  <c r="P58" i="1"/>
  <c r="P55" i="1"/>
  <c r="P83" i="1"/>
  <c r="P13" i="1"/>
  <c r="P51" i="1"/>
  <c r="P6" i="1" l="1"/>
  <c r="P5" i="1"/>
  <c r="P7" i="1"/>
</calcChain>
</file>

<file path=xl/sharedStrings.xml><?xml version="1.0" encoding="utf-8"?>
<sst xmlns="http://schemas.openxmlformats.org/spreadsheetml/2006/main" count="663" uniqueCount="342">
  <si>
    <t>Content</t>
  </si>
  <si>
    <t>Area</t>
  </si>
  <si>
    <t>System</t>
  </si>
  <si>
    <t>Desc1</t>
  </si>
  <si>
    <t>Desc2</t>
  </si>
  <si>
    <t>Date</t>
  </si>
  <si>
    <t>Revision</t>
  </si>
  <si>
    <t>new uda /</t>
  </si>
  <si>
    <t>UDA</t>
  </si>
  <si>
    <t>Ulength 250</t>
  </si>
  <si>
    <t>Coversheet</t>
  </si>
  <si>
    <t>Description</t>
  </si>
  <si>
    <t>UDET desc</t>
  </si>
  <si>
    <t>UDA desc</t>
  </si>
  <si>
    <t>Spalte1</t>
  </si>
  <si>
    <t>Spalte10</t>
  </si>
  <si>
    <t>Spalte11</t>
  </si>
  <si>
    <t>Kennzeichen</t>
  </si>
  <si>
    <t>Bosch KKS</t>
  </si>
  <si>
    <t>Lieferumfang</t>
  </si>
  <si>
    <t>Steuerung</t>
  </si>
  <si>
    <t>Beschreibung</t>
  </si>
  <si>
    <t>Stellenfunktion</t>
  </si>
  <si>
    <t>Medium</t>
  </si>
  <si>
    <t>Prozessanschluss</t>
  </si>
  <si>
    <t>Nennweite DN</t>
  </si>
  <si>
    <t>Nenndruck PN</t>
  </si>
  <si>
    <t>Hersteller</t>
  </si>
  <si>
    <t>Typenbezeichnung</t>
  </si>
  <si>
    <t>Signalart</t>
  </si>
  <si>
    <t>Signalpegel</t>
  </si>
  <si>
    <t>Measurement</t>
  </si>
  <si>
    <t xml:space="preserve">Elelist </t>
  </si>
  <si>
    <t>:TgObCoversheetInstance</t>
  </si>
  <si>
    <t>Namepart</t>
  </si>
  <si>
    <t>Namepart 2</t>
  </si>
  <si>
    <t>ablen</t>
  </si>
  <si>
    <t>Desc E3D</t>
  </si>
  <si>
    <t>DN (Eingang)</t>
  </si>
  <si>
    <t>PN (Eingang)</t>
  </si>
  <si>
    <t>DN (Ausgang)</t>
  </si>
  <si>
    <t>PN (Ausgang)</t>
  </si>
  <si>
    <t>Typ 1</t>
  </si>
  <si>
    <t>Typ 2</t>
  </si>
  <si>
    <t>Antrieb</t>
  </si>
  <si>
    <t>Eingang Art</t>
  </si>
  <si>
    <t>Ausgang Art</t>
  </si>
  <si>
    <t>Werkstoffname Gehäuse</t>
  </si>
  <si>
    <t>:TgObValve</t>
  </si>
  <si>
    <t>Valve</t>
  </si>
  <si>
    <t>DN (Arrive)</t>
  </si>
  <si>
    <t>PN (Arrive)</t>
  </si>
  <si>
    <t>Arrive Type</t>
  </si>
  <si>
    <t>DN (Leave)</t>
  </si>
  <si>
    <t>PN (Leave)</t>
  </si>
  <si>
    <t>Leave Type</t>
  </si>
  <si>
    <t>Manufacturer</t>
  </si>
  <si>
    <t>Type 1</t>
  </si>
  <si>
    <t>Type 2</t>
  </si>
  <si>
    <t>Total Length</t>
  </si>
  <si>
    <t>Body Material Name</t>
  </si>
  <si>
    <t>Drive</t>
  </si>
  <si>
    <t>Rev.</t>
  </si>
  <si>
    <t>Rev. Kommentar</t>
  </si>
  <si>
    <t>Eigentümer</t>
  </si>
  <si>
    <t>Plazierung auf R&amp;I</t>
  </si>
  <si>
    <t>Fern/Lokal</t>
  </si>
  <si>
    <t>Einbau E&amp;C (nur KO)</t>
  </si>
  <si>
    <t>Rohrnennweite (nur KO)</t>
  </si>
  <si>
    <t>Dargestellter Messbereich min</t>
  </si>
  <si>
    <t>Dargestellter Messbereich max</t>
  </si>
  <si>
    <t>Anmerkungen E&amp;C Konstruktion</t>
  </si>
  <si>
    <t>AKZ-Nummer</t>
  </si>
  <si>
    <t>Rev Comment</t>
  </si>
  <si>
    <t>AKZ_Number_EWW</t>
  </si>
  <si>
    <t>Marking</t>
  </si>
  <si>
    <t>RI_Scheme</t>
  </si>
  <si>
    <t>AKZ_Number_Bosch</t>
  </si>
  <si>
    <t>DeliveryScope</t>
  </si>
  <si>
    <t>RemoteLocal</t>
  </si>
  <si>
    <t>Control</t>
  </si>
  <si>
    <t>Erection_EuC_KO</t>
  </si>
  <si>
    <t>Nominal Diameter EuC_KO</t>
  </si>
  <si>
    <t>Positioning Function</t>
  </si>
  <si>
    <t>Media</t>
  </si>
  <si>
    <t>Process Conncetion</t>
  </si>
  <si>
    <t>DN</t>
  </si>
  <si>
    <t>PN</t>
  </si>
  <si>
    <t>Measurement Range Min</t>
  </si>
  <si>
    <t>Measurement Range Max</t>
  </si>
  <si>
    <t>Model Number</t>
  </si>
  <si>
    <t>Signal Type</t>
  </si>
  <si>
    <t>Signal Level</t>
  </si>
  <si>
    <t>Comment EuC_Engineering</t>
  </si>
  <si>
    <t>Proprietor</t>
  </si>
  <si>
    <t>:TgObMeasurement</t>
  </si>
  <si>
    <t>Bau Länge</t>
  </si>
  <si>
    <t>#############</t>
  </si>
  <si>
    <t>Anmerkungen/Hinweise</t>
  </si>
  <si>
    <t>Armaturentypenbezeichnung</t>
  </si>
  <si>
    <t>Armaturenfabrikat</t>
  </si>
  <si>
    <t>Armaturenlieferant</t>
  </si>
  <si>
    <t>Artikelnummer</t>
  </si>
  <si>
    <t>Bauform Eingang</t>
  </si>
  <si>
    <t>Norm Eingang</t>
  </si>
  <si>
    <t>Bauform Ausgang</t>
  </si>
  <si>
    <t>Norm Ausgang</t>
  </si>
  <si>
    <t>Sicherheitsstellung</t>
  </si>
  <si>
    <t>Leckageklasse</t>
  </si>
  <si>
    <t>Werkstoff Gehäuse</t>
  </si>
  <si>
    <t>Werkstoff Sitz</t>
  </si>
  <si>
    <t>Kvs-Wert</t>
  </si>
  <si>
    <t>Sicherheitsintegritätslevel Einstufung</t>
  </si>
  <si>
    <t>PID-Bezeichnung</t>
  </si>
  <si>
    <t>PID-Nummer</t>
  </si>
  <si>
    <t>Comment</t>
  </si>
  <si>
    <t>Supplier</t>
  </si>
  <si>
    <t>Part Number</t>
  </si>
  <si>
    <t>Nominal Diameter Arrive</t>
  </si>
  <si>
    <t>Nominal Pressure Arrive</t>
  </si>
  <si>
    <t>Connection Type Arrive</t>
  </si>
  <si>
    <t>Wall Thickness Arrive</t>
  </si>
  <si>
    <t>Standard Arrive</t>
  </si>
  <si>
    <t>Nominal Diameter Leave</t>
  </si>
  <si>
    <t>Nominal Pressure Leave</t>
  </si>
  <si>
    <t>Connection Type Leave</t>
  </si>
  <si>
    <t>Wall Thickness Leave</t>
  </si>
  <si>
    <t>Standard Leave</t>
  </si>
  <si>
    <t>Length Of Body</t>
  </si>
  <si>
    <t>Armaturenbauart</t>
  </si>
  <si>
    <t>Style</t>
  </si>
  <si>
    <t>Type Designation</t>
  </si>
  <si>
    <t>Nominal Voltage</t>
  </si>
  <si>
    <t>Safety Position</t>
  </si>
  <si>
    <t>Leakage Class</t>
  </si>
  <si>
    <t>Material Housing</t>
  </si>
  <si>
    <t>Material Seal</t>
  </si>
  <si>
    <t>Flow Coefficient</t>
  </si>
  <si>
    <t>Safety Integrity Level Eval</t>
  </si>
  <si>
    <t>PID_Designation</t>
  </si>
  <si>
    <t>PID_Number</t>
  </si>
  <si>
    <t>-</t>
  </si>
  <si>
    <t>Drive Type Designatinon</t>
  </si>
  <si>
    <t>TgValveSafetyDevResponsePressure</t>
  </si>
  <si>
    <t>TgValveSafetyDevResponseTemperature</t>
  </si>
  <si>
    <t>name /TgValveRefObPipeUDA</t>
  </si>
  <si>
    <t>desc 'In Rohrleitung'</t>
  </si>
  <si>
    <t>ablen 16</t>
  </si>
  <si>
    <t>Utype REF</t>
  </si>
  <si>
    <t>rptxt 'In Rohrleitung'</t>
  </si>
  <si>
    <t>Elelist :TgObValve</t>
  </si>
  <si>
    <t>Reflist :TgObPipe</t>
  </si>
  <si>
    <t>udtabl true</t>
  </si>
  <si>
    <t>udname 'TgValveRefObPipe'</t>
  </si>
  <si>
    <t>indexed?</t>
  </si>
  <si>
    <t>new attcol DbAttribute :TgValveRefObPipe</t>
  </si>
  <si>
    <t>attcol</t>
  </si>
  <si>
    <t>Antriebstypenbezeichnung</t>
  </si>
  <si>
    <t>Change Attributes</t>
  </si>
  <si>
    <t>Nennweite Eingang [DN]</t>
  </si>
  <si>
    <t>Druckstufe Eingang [PN]</t>
  </si>
  <si>
    <t>Wandstärke Eingang [mm]</t>
  </si>
  <si>
    <t>Nennweite Ausgang [DN]</t>
  </si>
  <si>
    <t>Druckstufe Ausgang [PN]</t>
  </si>
  <si>
    <t>Wandstärke Ausgang [mm]</t>
  </si>
  <si>
    <t>Baulänge [mm]</t>
  </si>
  <si>
    <t>Nennspannung [V]</t>
  </si>
  <si>
    <t>Sicherheitseinrichtung-Ansprechdruck [bar(ü)]</t>
  </si>
  <si>
    <t>Sicherheitseinrichtung-Ansprechtemperatur [°C]</t>
  </si>
  <si>
    <t>Name /TgREFObSafetyDeviceUDA</t>
  </si>
  <si>
    <t>ablen 19</t>
  </si>
  <si>
    <t>desc 'TgREF_ObSafety_Device'</t>
  </si>
  <si>
    <t>utyp ref</t>
  </si>
  <si>
    <t>reflist :TgObValve</t>
  </si>
  <si>
    <t>elelist :TgObPipe</t>
  </si>
  <si>
    <t>Udtabl true</t>
  </si>
  <si>
    <t>indexed</t>
  </si>
  <si>
    <t>Udname 'TgREFObSafetyDevice'</t>
  </si>
  <si>
    <t>rptxt 'TgREF_ObSafety_Device'</t>
  </si>
  <si>
    <t>Painting</t>
  </si>
  <si>
    <t>Pipe</t>
  </si>
  <si>
    <t xml:space="preserve">:TgObPipe </t>
  </si>
  <si>
    <t>udname</t>
  </si>
  <si>
    <t>rptxt</t>
  </si>
  <si>
    <t>desc</t>
  </si>
  <si>
    <t>Farbkennzeichen</t>
  </si>
  <si>
    <t>Type</t>
  </si>
  <si>
    <t>Model</t>
  </si>
  <si>
    <t>PSmin</t>
  </si>
  <si>
    <t>PSmax</t>
  </si>
  <si>
    <t>POmax</t>
  </si>
  <si>
    <t>PT</t>
  </si>
  <si>
    <t>TSmax</t>
  </si>
  <si>
    <t>TOmax</t>
  </si>
  <si>
    <t>T Environment</t>
  </si>
  <si>
    <t>T Media</t>
  </si>
  <si>
    <t>Located</t>
  </si>
  <si>
    <t>CE Number</t>
  </si>
  <si>
    <t>Volume</t>
  </si>
  <si>
    <t>PED Danger potential</t>
  </si>
  <si>
    <t>AKZ Code</t>
  </si>
  <si>
    <t>Equi Description</t>
  </si>
  <si>
    <t>Year Of Construction</t>
  </si>
  <si>
    <t>Design In Accordance With</t>
  </si>
  <si>
    <t>DImension Check</t>
  </si>
  <si>
    <t>Construction Check</t>
  </si>
  <si>
    <t>Mass Empty</t>
  </si>
  <si>
    <t>Mass Filled</t>
  </si>
  <si>
    <t>Media Density</t>
  </si>
  <si>
    <t>Has Thermal Insulation</t>
  </si>
  <si>
    <t>Type Of Insulation</t>
  </si>
  <si>
    <t>Density Of Insulation</t>
  </si>
  <si>
    <t>Material Of Insulation Shell</t>
  </si>
  <si>
    <t>Thickness Of Insulation Shell</t>
  </si>
  <si>
    <t>Heating Power</t>
  </si>
  <si>
    <t>Mixing Power</t>
  </si>
  <si>
    <t>Surface Coating</t>
  </si>
  <si>
    <t>Surface Treatment</t>
  </si>
  <si>
    <t>Surface Primer</t>
  </si>
  <si>
    <t>Surface Coating Of Supports</t>
  </si>
  <si>
    <t>Surface Treatment Of Supports</t>
  </si>
  <si>
    <t>Surface Primer Of Supports</t>
  </si>
  <si>
    <t>Weld Execution</t>
  </si>
  <si>
    <t>non Destructive Test</t>
  </si>
  <si>
    <t>Has Safety Device</t>
  </si>
  <si>
    <t>Safety Device Response Pressure</t>
  </si>
  <si>
    <t>has Check Book</t>
  </si>
  <si>
    <t>Pressure Device Number</t>
  </si>
  <si>
    <t>Fluid Group Of Compartment 1</t>
  </si>
  <si>
    <t>Fluid Group Of Compartment 2</t>
  </si>
  <si>
    <t>Pressure-volume-product Of Compartment 1</t>
  </si>
  <si>
    <t>Pressure-volume-product Of Compartment 2</t>
  </si>
  <si>
    <t>PED Category</t>
  </si>
  <si>
    <t>AKZ Nr.</t>
  </si>
  <si>
    <t>Art/Bezeichnung</t>
  </si>
  <si>
    <t>Fabrikats-/Seriennummer</t>
  </si>
  <si>
    <t>Baujahr</t>
  </si>
  <si>
    <t>Auslegung nach</t>
  </si>
  <si>
    <t>Maßprüfung</t>
  </si>
  <si>
    <t>Bauprüfung</t>
  </si>
  <si>
    <t>Gewicht leer</t>
  </si>
  <si>
    <t>Gewicht mit Wasserfüllung</t>
  </si>
  <si>
    <t>zulässiger maximaler Überdruck</t>
  </si>
  <si>
    <t>zulässiger maximaler Unterdruck</t>
  </si>
  <si>
    <t>Betriebsdruck</t>
  </si>
  <si>
    <t>Prüfdruck</t>
  </si>
  <si>
    <t>Auslegungstemperatur TS</t>
  </si>
  <si>
    <t>Betriebstemperatur</t>
  </si>
  <si>
    <t>Umgebungs-temperatur</t>
  </si>
  <si>
    <t>Temp. Medium</t>
  </si>
  <si>
    <t>Dichte Medium</t>
  </si>
  <si>
    <t>Aufstellart</t>
  </si>
  <si>
    <t>therm. Isolierung</t>
  </si>
  <si>
    <t>Isoliermaterial-Bezeichnung</t>
  </si>
  <si>
    <t>Dichte Isoliermaterial</t>
  </si>
  <si>
    <t>Isoliermantel-Werkstoff</t>
  </si>
  <si>
    <t>Materialstärke Isoliermantel</t>
  </si>
  <si>
    <t xml:space="preserve">CE Nr. </t>
  </si>
  <si>
    <t>Volumen</t>
  </si>
  <si>
    <t>Begleitheizung</t>
  </si>
  <si>
    <t>Rührwerk Motor</t>
  </si>
  <si>
    <t>Behälter - Beschichtungstyp</t>
  </si>
  <si>
    <t>Behälter - Oberflächenvorbehandlung</t>
  </si>
  <si>
    <t>Behälter - Grundanstrich</t>
  </si>
  <si>
    <t>Füße - Beschichtungstyp</t>
  </si>
  <si>
    <t>Füße - Oberflächenvorbehandlung</t>
  </si>
  <si>
    <t>Füße - Grundanstrich</t>
  </si>
  <si>
    <t>Ausführung der Schweißnähte</t>
  </si>
  <si>
    <t>zerstörungsfreie Prüfung nach</t>
  </si>
  <si>
    <t>SIV vorhanden</t>
  </si>
  <si>
    <t>SIV-Ansprechdruck PSIV</t>
  </si>
  <si>
    <t>Prüfbuch vorhanden</t>
  </si>
  <si>
    <t>Druckgeräte-Nr. [TÜV-Nr.]</t>
  </si>
  <si>
    <t>Raum 1: Fluidgruppe (1) oder (2)</t>
  </si>
  <si>
    <t>Raum 2: Fluidgruppe (1) oder (2)</t>
  </si>
  <si>
    <t>Raum 1: Druck-Inhaltprodukt nach DGRL / DGÜW-V</t>
  </si>
  <si>
    <t>Raum 2: Druck-Inhaltprodukt nach DGRL / DGÜW-V</t>
  </si>
  <si>
    <t>Einstufung nach DGRL (KAT)</t>
  </si>
  <si>
    <t>Gefahren-potential nach DGÜW-V</t>
  </si>
  <si>
    <t>Equipment</t>
  </si>
  <si>
    <t>Vessel</t>
  </si>
  <si>
    <t>Target-Type</t>
  </si>
  <si>
    <t>:TgObEquipment</t>
  </si>
  <si>
    <t>Mass Flow</t>
  </si>
  <si>
    <t>Drive Type</t>
  </si>
  <si>
    <t>RPM_Operating</t>
  </si>
  <si>
    <t>RPM_Critical</t>
  </si>
  <si>
    <t>Power</t>
  </si>
  <si>
    <t>Pressure Inlet</t>
  </si>
  <si>
    <t>NetPositiveSuctionHead</t>
  </si>
  <si>
    <t>MinimumPermittedMassFlowContinuous</t>
  </si>
  <si>
    <t>Pump Standard</t>
  </si>
  <si>
    <t>Execution</t>
  </si>
  <si>
    <t>Shaft Execution</t>
  </si>
  <si>
    <t>Nominal Pressure</t>
  </si>
  <si>
    <t>Inlet Nominal Diameter</t>
  </si>
  <si>
    <t>Inlet Nominal Pressure</t>
  </si>
  <si>
    <t>Inlet Standard</t>
  </si>
  <si>
    <t>Discharge Nominal Diameter</t>
  </si>
  <si>
    <t>Discharge Nominal Pressure</t>
  </si>
  <si>
    <t>Discharge Standard</t>
  </si>
  <si>
    <t>Seal Type</t>
  </si>
  <si>
    <t>Seal Manufacturer</t>
  </si>
  <si>
    <t>Seal Model</t>
  </si>
  <si>
    <t>Impeller Diameter</t>
  </si>
  <si>
    <t>Bearing Seal</t>
  </si>
  <si>
    <t>Bearing Type</t>
  </si>
  <si>
    <t>Lubrication Type Drive Side</t>
  </si>
  <si>
    <t>Lubricatant Control System</t>
  </si>
  <si>
    <t>Cooling Bearing Support</t>
  </si>
  <si>
    <t>Pump</t>
  </si>
  <si>
    <t>Massenstrom [t/h]</t>
  </si>
  <si>
    <t>Antrieb Type</t>
  </si>
  <si>
    <t>Drehzahl Betrieb [1/s]</t>
  </si>
  <si>
    <t>Drehzahl kritisch [1/s]</t>
  </si>
  <si>
    <t>NPSH [m]</t>
  </si>
  <si>
    <t>Pumpennorm</t>
  </si>
  <si>
    <t>Ausführung</t>
  </si>
  <si>
    <t>Wellenausführung</t>
  </si>
  <si>
    <t>Nenndruck</t>
  </si>
  <si>
    <t>DN Saugstutzen</t>
  </si>
  <si>
    <t>PN Saugstutzen</t>
  </si>
  <si>
    <t>Norm Saugflansch</t>
  </si>
  <si>
    <t>DN Druckstutzen</t>
  </si>
  <si>
    <t>PN Druckstutzen</t>
  </si>
  <si>
    <t>Norm Druckflansch</t>
  </si>
  <si>
    <t>Art Dichtung</t>
  </si>
  <si>
    <t>Hersteller Dichtung</t>
  </si>
  <si>
    <t>Type Dichtung</t>
  </si>
  <si>
    <t>Laufraddurchmesser [mm]</t>
  </si>
  <si>
    <t>Lagerdichtung</t>
  </si>
  <si>
    <t>Lagerart</t>
  </si>
  <si>
    <t>Schmierart Antriebsseite</t>
  </si>
  <si>
    <t>Schmiermittelüberwachung</t>
  </si>
  <si>
    <t>Lagerträgerkühlung</t>
  </si>
  <si>
    <t>mind. zul. Förderstrom für stabilen Dauerbetrieb [m3/h]</t>
  </si>
  <si>
    <t>Zulaufdruck [barü]</t>
  </si>
  <si>
    <t>Leistung [kW]</t>
  </si>
  <si>
    <t>Weight Valve Drive</t>
  </si>
  <si>
    <t>Weight Valve No Drive</t>
  </si>
  <si>
    <t>Gewicht ohne Antrieb [mm]</t>
  </si>
  <si>
    <t>Gewicht von Antrieb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</si>
</sst>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1"/>
      <name val="Consolas"/>
      <family val="3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4" fillId="4" borderId="0" xfId="0" applyFont="1" applyFill="1"/>
    <xf numFmtId="0" fontId="5" fillId="4" borderId="1" xfId="0" applyFont="1" applyFill="1" applyBorder="1"/>
    <xf numFmtId="0" fontId="4" fillId="4" borderId="1" xfId="0" applyFont="1" applyFill="1" applyBorder="1"/>
    <xf numFmtId="0" fontId="4" fillId="4" borderId="2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6" fillId="8" borderId="0" xfId="0" applyFont="1" applyFill="1"/>
    <xf numFmtId="0" fontId="6" fillId="0" borderId="0" xfId="0" applyFont="1"/>
    <xf numFmtId="0" fontId="6" fillId="8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9" borderId="0" xfId="0" applyFont="1" applyFill="1"/>
    <xf numFmtId="0" fontId="4" fillId="10" borderId="0" xfId="0" applyFont="1" applyFill="1"/>
    <xf numFmtId="0" fontId="3" fillId="9" borderId="0" xfId="0" applyFont="1" applyFill="1"/>
    <xf numFmtId="0" fontId="0" fillId="9" borderId="0" xfId="0" applyFill="1"/>
    <xf numFmtId="0" fontId="4" fillId="8" borderId="0" xfId="0" applyFont="1" applyFill="1"/>
    <xf numFmtId="0" fontId="4" fillId="0" borderId="0" xfId="0" applyFont="1"/>
  </cellXfs>
  <cellStyles count="1">
    <cellStyle name="Standard" xfId="0" builtinId="0"/>
  </cellStyles>
  <dxfs count="38"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  <fill>
        <patternFill patternType="solid">
          <fgColor rgb="FF000000"/>
          <bgColor rgb="FFC0C0C0"/>
        </patternFill>
      </fill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  <fill>
        <patternFill patternType="solid">
          <fgColor rgb="FF000000"/>
          <bgColor rgb="FFC0C0C0"/>
        </patternFill>
      </fill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DB532-EC01-4281-85D8-2E8A8E4E0B06}" name="Remain" displayName="Remain" ref="A1:R85" totalsRowShown="0" dataDxfId="37">
  <autoFilter ref="A1:R85" xr:uid="{29BDB532-EC01-4281-85D8-2E8A8E4E0B06}"/>
  <tableColumns count="18">
    <tableColumn id="1" xr3:uid="{C67E3D69-9765-4958-AE52-3DFF2BD60FD9}" name="Description" dataDxfId="36"/>
    <tableColumn id="17" xr3:uid="{31536AA2-FFB4-4889-BEB6-9559097841A5}" name="Desc E3D" dataDxfId="35">
      <calculatedColumnFormula>SUBSTITUTE(SUBSTITUTE(SUBSTITUTE(Remain[[#This Row],[Description]]," ",""),"ä","ae"),"(","")</calculatedColumnFormula>
    </tableColumn>
    <tableColumn id="2" xr3:uid="{6A625776-339B-4E84-8058-38BC8142F208}" name="new uda /" dataDxfId="34">
      <calculatedColumnFormula>Remain[[#Headers],[new uda /]]</calculatedColumnFormula>
    </tableColumn>
    <tableColumn id="3" xr3:uid="{136C3F84-BC5A-4BB9-A7E3-B94BD0703497}" name="UDET desc" dataDxfId="33"/>
    <tableColumn id="4" xr3:uid="{3689ADFE-B355-45A9-8A9F-3B79D98E3858}" name="UDA desc" dataDxfId="32">
      <calculatedColumnFormula>Remain[[#This Row],[Description]]</calculatedColumnFormula>
    </tableColumn>
    <tableColumn id="5" xr3:uid="{09D6266A-4707-4A54-BEB1-3080A7D525BE}" name="UDA" dataDxfId="31">
      <calculatedColumnFormula>Remain[[#Headers],[UDA]]</calculatedColumnFormula>
    </tableColumn>
    <tableColumn id="6" xr3:uid="{20CFBE62-6459-4415-8E63-C4661167D20E}" name="Namepart" dataDxfId="30">
      <calculatedColumnFormula>"Tg"&amp;Remain[[#This Row],[UDET desc]]&amp;Remain[[#This Row],[Desc E3D]]</calculatedColumnFormula>
    </tableColumn>
    <tableColumn id="7" xr3:uid="{84A1AC15-66F0-4EB8-962B-EC49A86D5AAB}" name="Namepart 2" dataDxfId="29">
      <calculatedColumnFormula>G2&amp;F2</calculatedColumnFormula>
    </tableColumn>
    <tableColumn id="8" xr3:uid="{4EAA51C5-B2D5-44C2-BFEB-F7728A7207B2}" name="ablen" dataDxfId="28">
      <calculatedColumnFormula>"Ablength "&amp; LEN(G2)</calculatedColumnFormula>
    </tableColumn>
    <tableColumn id="9" xr3:uid="{30D813DA-3E52-45E4-A7F4-D792DD088204}" name="Ulength 250" dataDxfId="27">
      <calculatedColumnFormula>Remain[[#Headers],[Ulength 250]]</calculatedColumnFormula>
    </tableColumn>
    <tableColumn id="10" xr3:uid="{50CD8618-0121-41FD-8542-3654AC8DBE0A}" name="Elelist " dataDxfId="26"/>
    <tableColumn id="16" xr3:uid="{FC312653-2864-4EC5-8CBA-6896077C86E4}" name="Spalte1" dataDxfId="25"/>
    <tableColumn id="11" xr3:uid="{4ECB8061-F5A3-41C6-8A30-7E18EDBBDFB6}" name="udname" dataDxfId="24">
      <calculatedColumnFormula>"udname '"&amp;G2&amp;"'"</calculatedColumnFormula>
    </tableColumn>
    <tableColumn id="12" xr3:uid="{1E16443D-129E-4BB9-8F9E-4482E5E8E617}" name="rptxt" dataDxfId="23">
      <calculatedColumnFormula>"Rptxt '"&amp;Remain[[#This Row],[UDA desc]]&amp;"'"</calculatedColumnFormula>
    </tableColumn>
    <tableColumn id="13" xr3:uid="{71D365ED-597D-4030-9536-0DB2197BFF83}" name="desc" dataDxfId="22">
      <calculatedColumnFormula>"desc '"&amp;Remain[[#This Row],[UDA desc]]&amp;"'"</calculatedColumnFormula>
    </tableColumn>
    <tableColumn id="14" xr3:uid="{73BEB888-7FC2-47F2-9DC7-A1340C4BE7B1}" name="Spalte10" dataDxfId="21">
      <calculatedColumnFormula>CONCATENATE($C2,$H2," utype text"," ",$I2," ",$J2," ",$K2," ",$M2," ",$N2," ",$O2)</calculatedColumnFormula>
    </tableColumn>
    <tableColumn id="15" xr3:uid="{863259BF-DFAA-4200-873A-341BDA1D67E7}" name="Spalte11" dataDxfId="20">
      <calculatedColumnFormula>"new attcol DbAttribute :"&amp;$G2</calculatedColumnFormula>
    </tableColumn>
    <tableColumn id="18" xr3:uid="{138152BF-8CFB-428D-8BEE-19721D3EE520}" name="Change Attributes" dataDxfId="19">
      <calculatedColumnFormula>CONCATENATE("/",$H2," ",$N2," ",$O2)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183A9-F9D2-4765-A2E2-D042D622FAF3}" name="EQUI" displayName="EQUI" ref="A1:R78" totalsRowShown="0" dataDxfId="18">
  <autoFilter ref="A1:R78" xr:uid="{29BDB532-EC01-4281-85D8-2E8A8E4E0B06}"/>
  <tableColumns count="18">
    <tableColumn id="1" xr3:uid="{A0536717-CB32-4688-BE52-4B3F460EDDFA}" name="Description" dataDxfId="17"/>
    <tableColumn id="17" xr3:uid="{28469C41-02C4-4AB2-9E55-0790E8CACF4D}" name="Desc E3D" dataDxfId="16">
      <calculatedColumnFormula>SUBSTITUTE(SUBSTITUTE(SUBSTITUTE(SUBSTITUTE(EQUI[[#This Row],[Description]]," ",""),"ä","ae"),"(",""),")","")</calculatedColumnFormula>
    </tableColumn>
    <tableColumn id="2" xr3:uid="{F6D10DDE-D2C8-4020-96C6-7EEBD458CB64}" name="new uda /" dataDxfId="15">
      <calculatedColumnFormula>EQUI[[#Headers],[new uda /]]</calculatedColumnFormula>
    </tableColumn>
    <tableColumn id="3" xr3:uid="{94684CEA-4CB2-4DE0-AC8F-CFDC724B80B7}" name="UDET desc" dataDxfId="14"/>
    <tableColumn id="4" xr3:uid="{FB4F8B23-7C58-4409-A9BF-C523C491BBC1}" name="UDA desc" dataDxfId="13">
      <calculatedColumnFormula>EQUI[[#This Row],[Description]]</calculatedColumnFormula>
    </tableColumn>
    <tableColumn id="5" xr3:uid="{AFF7CD33-1AA7-4438-B6F9-58837F3C4F71}" name="UDA" dataDxfId="12">
      <calculatedColumnFormula>EQUI[[#Headers],[UDA]]</calculatedColumnFormula>
    </tableColumn>
    <tableColumn id="6" xr3:uid="{40129A75-AEBC-42A5-B316-00202722A1C6}" name="Namepart" dataDxfId="11">
      <calculatedColumnFormula>"Tg"&amp;EQUI[[#This Row],[UDET desc]]&amp;EQUI[[#This Row],[Desc E3D]]</calculatedColumnFormula>
    </tableColumn>
    <tableColumn id="7" xr3:uid="{DDF152A8-6D42-4CFF-BF30-A1FC65BBC4C4}" name="Namepart 2" dataDxfId="10">
      <calculatedColumnFormula>G2&amp;F2</calculatedColumnFormula>
    </tableColumn>
    <tableColumn id="8" xr3:uid="{B352CC49-F136-413B-A63F-E4354A73C47A}" name="ablen" dataDxfId="9">
      <calculatedColumnFormula>"Ablength "&amp; LEN(G2)</calculatedColumnFormula>
    </tableColumn>
    <tableColumn id="9" xr3:uid="{4B902423-FAE1-4E09-82E9-D938E194514B}" name="Ulength 250" dataDxfId="8">
      <calculatedColumnFormula>EQUI[[#Headers],[Ulength 250]]</calculatedColumnFormula>
    </tableColumn>
    <tableColumn id="10" xr3:uid="{5B87B7F1-4B67-401B-9242-E6E1CDCABE7A}" name="Elelist " dataDxfId="7">
      <calculatedColumnFormula>EQUI[[#Headers],[Elelist ]]&amp;EQUI[[#This Row],[Target-Type]]</calculatedColumnFormula>
    </tableColumn>
    <tableColumn id="16" xr3:uid="{B7B0273A-440D-407C-A9C1-56401155B1A5}" name="Target-Type" dataDxfId="6"/>
    <tableColumn id="11" xr3:uid="{7B564831-FA81-42EA-B850-50E0C6500AB0}" name="udname" dataDxfId="5">
      <calculatedColumnFormula>"udname '"&amp;G2&amp;"'"</calculatedColumnFormula>
    </tableColumn>
    <tableColumn id="12" xr3:uid="{1C5A9AAD-AAAB-49A2-8EB9-9188023E9D1A}" name="rptxt" dataDxfId="4">
      <calculatedColumnFormula>"Rptxt '"&amp;EQUI[[#This Row],[UDA desc]]&amp;"'"</calculatedColumnFormula>
    </tableColumn>
    <tableColumn id="13" xr3:uid="{2B5000B9-CE9A-4184-88AC-F7BB930A31ED}" name="desc" dataDxfId="3">
      <calculatedColumnFormula>"desc '"&amp;EQUI[[#This Row],[UDA desc]]&amp;"'"</calculatedColumnFormula>
    </tableColumn>
    <tableColumn id="14" xr3:uid="{59B94370-8BC3-4F0E-A09A-CAAF8FC77F0F}" name="Spalte10" dataDxfId="2">
      <calculatedColumnFormula>CONCATENATE($C2,$H2," utype text"," ",$I2," ",$J2," ",$K2," ",$M2," ",$N2," ",$O2)</calculatedColumnFormula>
    </tableColumn>
    <tableColumn id="15" xr3:uid="{89B45C36-B56A-4FC7-B2B1-A3267BB8ED24}" name="Spalte11" dataDxfId="1">
      <calculatedColumnFormula>"new attcol DbAttribute :"&amp;$G2</calculatedColumnFormula>
    </tableColumn>
    <tableColumn id="18" xr3:uid="{2C669E0C-7003-4426-ABFE-2329CEBDF574}" name="Change Attributes" dataDxfId="0">
      <calculatedColumnFormula>CONCATENATE("/",$H2," ",$N2," ",$O2)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1353-7DE5-45CC-8469-BC8D38DE6EDF}">
  <dimension ref="A1:R85"/>
  <sheetViews>
    <sheetView tabSelected="1" topLeftCell="A54" workbookViewId="0">
      <selection activeCell="E81" sqref="E81"/>
    </sheetView>
  </sheetViews>
  <sheetFormatPr baseColWidth="10" defaultRowHeight="15" x14ac:dyDescent="0.25"/>
  <cols>
    <col min="1" max="1" width="30.7109375" bestFit="1" customWidth="1"/>
    <col min="2" max="2" width="30.7109375" customWidth="1"/>
    <col min="4" max="4" width="13" bestFit="1" customWidth="1"/>
    <col min="5" max="5" width="54.7109375" bestFit="1" customWidth="1"/>
    <col min="7" max="8" width="41.42578125" bestFit="1" customWidth="1"/>
    <col min="9" max="9" width="15.5703125" customWidth="1"/>
    <col min="10" max="10" width="13.7109375" bestFit="1" customWidth="1"/>
    <col min="11" max="11" width="30.7109375" bestFit="1" customWidth="1"/>
    <col min="12" max="12" width="29.85546875" customWidth="1"/>
    <col min="13" max="13" width="50.28515625" bestFit="1" customWidth="1"/>
    <col min="14" max="14" width="64.140625" bestFit="1" customWidth="1"/>
    <col min="15" max="15" width="47.140625" bestFit="1" customWidth="1"/>
    <col min="16" max="16" width="225.28515625" bestFit="1" customWidth="1"/>
    <col min="17" max="17" width="101.7109375" bestFit="1" customWidth="1"/>
    <col min="18" max="18" width="255.7109375" bestFit="1" customWidth="1"/>
  </cols>
  <sheetData>
    <row r="1" spans="1:18" x14ac:dyDescent="0.25">
      <c r="A1" s="3" t="s">
        <v>11</v>
      </c>
      <c r="B1" s="5" t="s">
        <v>37</v>
      </c>
      <c r="C1" s="4" t="s">
        <v>7</v>
      </c>
      <c r="D1" s="3" t="s">
        <v>12</v>
      </c>
      <c r="E1" s="3" t="s">
        <v>13</v>
      </c>
      <c r="F1" s="4" t="s">
        <v>8</v>
      </c>
      <c r="G1" s="5" t="s">
        <v>34</v>
      </c>
      <c r="H1" s="5" t="s">
        <v>35</v>
      </c>
      <c r="I1" s="5" t="s">
        <v>36</v>
      </c>
      <c r="J1" t="s">
        <v>9</v>
      </c>
      <c r="K1" s="4" t="s">
        <v>32</v>
      </c>
      <c r="L1" t="s">
        <v>14</v>
      </c>
      <c r="M1" t="s">
        <v>182</v>
      </c>
      <c r="N1" t="s">
        <v>183</v>
      </c>
      <c r="O1" t="s">
        <v>184</v>
      </c>
      <c r="P1" s="1" t="s">
        <v>15</v>
      </c>
      <c r="Q1" s="2" t="s">
        <v>16</v>
      </c>
      <c r="R1" t="s">
        <v>158</v>
      </c>
    </row>
    <row r="2" spans="1:18" x14ac:dyDescent="0.25">
      <c r="A2" s="6" t="s">
        <v>0</v>
      </c>
      <c r="B2" s="7" t="str">
        <f>SUBSTITUTE(SUBSTITUTE(SUBSTITUTE(SUBSTITUTE(Remain[[#This Row],[Description]]," ",""),"ä","ae"),"(",""),")","")</f>
        <v>Content</v>
      </c>
      <c r="C2" s="6" t="str">
        <f>Remain[[#Headers],[new uda /]]</f>
        <v>new uda /</v>
      </c>
      <c r="D2" s="6" t="s">
        <v>10</v>
      </c>
      <c r="E2" s="6" t="str">
        <f>Remain[[#This Row],[Description]]</f>
        <v>Content</v>
      </c>
      <c r="F2" s="6" t="str">
        <f>Remain[[#Headers],[UDA]]</f>
        <v>UDA</v>
      </c>
      <c r="G2" s="6" t="str">
        <f>"Tg"&amp;Remain[[#This Row],[UDET desc]]&amp;Remain[[#This Row],[Desc E3D]]</f>
        <v>TgCoversheetContent</v>
      </c>
      <c r="H2" s="6" t="str">
        <f>G2&amp;F2</f>
        <v>TgCoversheetContentUDA</v>
      </c>
      <c r="I2" s="6" t="str">
        <f>"Ablength "&amp; LEN(G2)</f>
        <v>Ablength 19</v>
      </c>
      <c r="J2" s="6" t="str">
        <f>Remain[[#Headers],[Ulength 250]]</f>
        <v>Ulength 250</v>
      </c>
      <c r="K2" s="6" t="str">
        <f>Remain[[#Headers],[Elelist ]]&amp;Remain[[#This Row],[Spalte1]]</f>
        <v>Elelist :TgObCoversheetInstance</v>
      </c>
      <c r="L2" s="6" t="s">
        <v>33</v>
      </c>
      <c r="M2" s="6" t="str">
        <f>"udname '"&amp;G2&amp;"'"</f>
        <v>udname 'TgCoversheetContent'</v>
      </c>
      <c r="N2" s="6" t="str">
        <f>"Rptxt '"&amp;Remain[[#This Row],[UDA desc]]&amp;"'"</f>
        <v>Rptxt 'Content'</v>
      </c>
      <c r="O2" s="6" t="str">
        <f>"desc '"&amp;Remain[[#This Row],[UDA desc]]&amp;"'"</f>
        <v>desc 'Content'</v>
      </c>
      <c r="P2" s="6" t="str">
        <f t="shared" ref="P2:P8" si="0">CONCATENATE($C2,$H2," utype text"," ",$I2," ",$J2," ",$K2," ",$M2," ",$N2," ",$O2)</f>
        <v>new uda /TgCoversheetContentUDA utype text Ablength 19 Ulength 250 Elelist :TgObCoversheetInstance udname 'TgCoversheetContent' Rptxt 'Content' desc 'Content'</v>
      </c>
      <c r="Q2" s="6" t="str">
        <f t="shared" ref="Q2:Q8" si="1">"new attcol DbAttribute :"&amp;$G2</f>
        <v>new attcol DbAttribute :TgCoversheetContent</v>
      </c>
      <c r="R2" s="6" t="str">
        <f t="shared" ref="R2:R33" si="2">CONCATENATE("/",$H2," ",$N2," ",$O2)</f>
        <v>/TgCoversheetContentUDA Rptxt 'Content' desc 'Content'</v>
      </c>
    </row>
    <row r="3" spans="1:18" x14ac:dyDescent="0.25">
      <c r="A3" s="6" t="s">
        <v>1</v>
      </c>
      <c r="B3" s="7" t="str">
        <f>SUBSTITUTE(SUBSTITUTE(SUBSTITUTE(SUBSTITUTE(Remain[[#This Row],[Description]]," ",""),"ä","ae"),"(",""),")","")</f>
        <v>Area</v>
      </c>
      <c r="C3" s="6" t="str">
        <f>Remain[[#Headers],[new uda /]]</f>
        <v>new uda /</v>
      </c>
      <c r="D3" s="6" t="s">
        <v>10</v>
      </c>
      <c r="E3" s="6" t="str">
        <f>Remain[[#This Row],[Description]]</f>
        <v>Area</v>
      </c>
      <c r="F3" s="6" t="str">
        <f>Remain[[#Headers],[UDA]]</f>
        <v>UDA</v>
      </c>
      <c r="G3" s="6" t="str">
        <f>"Tg"&amp;Remain[[#This Row],[UDET desc]]&amp;Remain[[#This Row],[Desc E3D]]</f>
        <v>TgCoversheetArea</v>
      </c>
      <c r="H3" s="6" t="str">
        <f t="shared" ref="H3:H8" si="3">G3&amp;F3</f>
        <v>TgCoversheetAreaUDA</v>
      </c>
      <c r="I3" s="6" t="str">
        <f t="shared" ref="I3:I8" si="4">"Ablength "&amp; LEN(G3)</f>
        <v>Ablength 16</v>
      </c>
      <c r="J3" s="6" t="str">
        <f>Remain[[#Headers],[Ulength 250]]</f>
        <v>Ulength 250</v>
      </c>
      <c r="K3" s="6" t="str">
        <f>Remain[[#Headers],[Elelist ]]&amp;Remain[[#This Row],[Spalte1]]</f>
        <v>Elelist :TgObCoversheetInstance</v>
      </c>
      <c r="L3" s="6" t="s">
        <v>33</v>
      </c>
      <c r="M3" s="6" t="str">
        <f t="shared" ref="M3:M8" si="5">"udname '"&amp;G3&amp;"'"</f>
        <v>udname 'TgCoversheetArea'</v>
      </c>
      <c r="N3" s="6" t="str">
        <f>"Rptxt '"&amp;Remain[[#This Row],[UDA desc]]&amp;"'"</f>
        <v>Rptxt 'Area'</v>
      </c>
      <c r="O3" s="6" t="str">
        <f>"desc '"&amp;Remain[[#This Row],[UDA desc]]&amp;"'"</f>
        <v>desc 'Area'</v>
      </c>
      <c r="P3" s="6" t="str">
        <f t="shared" si="0"/>
        <v>new uda /TgCoversheetAreaUDA utype text Ablength 16 Ulength 250 Elelist :TgObCoversheetInstance udname 'TgCoversheetArea' Rptxt 'Area' desc 'Area'</v>
      </c>
      <c r="Q3" s="6" t="str">
        <f t="shared" si="1"/>
        <v>new attcol DbAttribute :TgCoversheetArea</v>
      </c>
      <c r="R3" s="6" t="str">
        <f t="shared" si="2"/>
        <v>/TgCoversheetAreaUDA Rptxt 'Area' desc 'Area'</v>
      </c>
    </row>
    <row r="4" spans="1:18" x14ac:dyDescent="0.25">
      <c r="A4" s="6" t="s">
        <v>2</v>
      </c>
      <c r="B4" s="7" t="str">
        <f>SUBSTITUTE(SUBSTITUTE(SUBSTITUTE(SUBSTITUTE(Remain[[#This Row],[Description]]," ",""),"ä","ae"),"(",""),")","")</f>
        <v>System</v>
      </c>
      <c r="C4" s="6" t="str">
        <f>Remain[[#Headers],[new uda /]]</f>
        <v>new uda /</v>
      </c>
      <c r="D4" s="6" t="s">
        <v>10</v>
      </c>
      <c r="E4" s="6" t="str">
        <f>Remain[[#This Row],[Description]]</f>
        <v>System</v>
      </c>
      <c r="F4" s="6" t="str">
        <f>Remain[[#Headers],[UDA]]</f>
        <v>UDA</v>
      </c>
      <c r="G4" s="6" t="str">
        <f>"Tg"&amp;Remain[[#This Row],[UDET desc]]&amp;Remain[[#This Row],[Desc E3D]]</f>
        <v>TgCoversheetSystem</v>
      </c>
      <c r="H4" s="6" t="str">
        <f t="shared" si="3"/>
        <v>TgCoversheetSystemUDA</v>
      </c>
      <c r="I4" s="6" t="str">
        <f t="shared" si="4"/>
        <v>Ablength 18</v>
      </c>
      <c r="J4" s="6" t="str">
        <f>Remain[[#Headers],[Ulength 250]]</f>
        <v>Ulength 250</v>
      </c>
      <c r="K4" s="6" t="str">
        <f>Remain[[#Headers],[Elelist ]]&amp;Remain[[#This Row],[Spalte1]]</f>
        <v>Elelist :TgObCoversheetInstance</v>
      </c>
      <c r="L4" s="6" t="s">
        <v>33</v>
      </c>
      <c r="M4" s="6" t="str">
        <f t="shared" si="5"/>
        <v>udname 'TgCoversheetSystem'</v>
      </c>
      <c r="N4" s="6" t="str">
        <f>"Rptxt '"&amp;Remain[[#This Row],[UDA desc]]&amp;"'"</f>
        <v>Rptxt 'System'</v>
      </c>
      <c r="O4" s="6" t="str">
        <f>"desc '"&amp;Remain[[#This Row],[UDA desc]]&amp;"'"</f>
        <v>desc 'System'</v>
      </c>
      <c r="P4" s="6" t="str">
        <f t="shared" si="0"/>
        <v>new uda /TgCoversheetSystemUDA utype text Ablength 18 Ulength 250 Elelist :TgObCoversheetInstance udname 'TgCoversheetSystem' Rptxt 'System' desc 'System'</v>
      </c>
      <c r="Q4" s="6" t="str">
        <f t="shared" si="1"/>
        <v>new attcol DbAttribute :TgCoversheetSystem</v>
      </c>
      <c r="R4" s="6" t="str">
        <f t="shared" si="2"/>
        <v>/TgCoversheetSystemUDA Rptxt 'System' desc 'System'</v>
      </c>
    </row>
    <row r="5" spans="1:18" x14ac:dyDescent="0.25">
      <c r="A5" s="6" t="s">
        <v>3</v>
      </c>
      <c r="B5" s="7" t="str">
        <f>SUBSTITUTE(SUBSTITUTE(SUBSTITUTE(SUBSTITUTE(Remain[[#This Row],[Description]]," ",""),"ä","ae"),"(",""),")","")</f>
        <v>Desc1</v>
      </c>
      <c r="C5" s="6" t="str">
        <f>Remain[[#Headers],[new uda /]]</f>
        <v>new uda /</v>
      </c>
      <c r="D5" s="6" t="s">
        <v>10</v>
      </c>
      <c r="E5" s="6" t="str">
        <f>Remain[[#This Row],[Description]]</f>
        <v>Desc1</v>
      </c>
      <c r="F5" s="6" t="str">
        <f>Remain[[#Headers],[UDA]]</f>
        <v>UDA</v>
      </c>
      <c r="G5" s="6" t="str">
        <f>"Tg"&amp;Remain[[#This Row],[UDET desc]]&amp;Remain[[#This Row],[Desc E3D]]</f>
        <v>TgCoversheetDesc1</v>
      </c>
      <c r="H5" s="6" t="str">
        <f t="shared" si="3"/>
        <v>TgCoversheetDesc1UDA</v>
      </c>
      <c r="I5" s="6" t="str">
        <f t="shared" si="4"/>
        <v>Ablength 17</v>
      </c>
      <c r="J5" s="6" t="str">
        <f>Remain[[#Headers],[Ulength 250]]</f>
        <v>Ulength 250</v>
      </c>
      <c r="K5" s="6" t="str">
        <f>Remain[[#Headers],[Elelist ]]&amp;Remain[[#This Row],[Spalte1]]</f>
        <v>Elelist :TgObCoversheetInstance</v>
      </c>
      <c r="L5" s="6" t="s">
        <v>33</v>
      </c>
      <c r="M5" s="6" t="str">
        <f t="shared" si="5"/>
        <v>udname 'TgCoversheetDesc1'</v>
      </c>
      <c r="N5" s="6" t="str">
        <f>"Rptxt '"&amp;Remain[[#This Row],[UDA desc]]&amp;"'"</f>
        <v>Rptxt 'Desc1'</v>
      </c>
      <c r="O5" s="6" t="str">
        <f>"desc '"&amp;Remain[[#This Row],[UDA desc]]&amp;"'"</f>
        <v>desc 'Desc1'</v>
      </c>
      <c r="P5" s="6" t="str">
        <f t="shared" si="0"/>
        <v>new uda /TgCoversheetDesc1UDA utype text Ablength 17 Ulength 250 Elelist :TgObCoversheetInstance udname 'TgCoversheetDesc1' Rptxt 'Desc1' desc 'Desc1'</v>
      </c>
      <c r="Q5" s="6" t="str">
        <f t="shared" si="1"/>
        <v>new attcol DbAttribute :TgCoversheetDesc1</v>
      </c>
      <c r="R5" s="6" t="str">
        <f t="shared" si="2"/>
        <v>/TgCoversheetDesc1UDA Rptxt 'Desc1' desc 'Desc1'</v>
      </c>
    </row>
    <row r="6" spans="1:18" x14ac:dyDescent="0.25">
      <c r="A6" s="6" t="s">
        <v>4</v>
      </c>
      <c r="B6" s="7" t="str">
        <f>SUBSTITUTE(SUBSTITUTE(SUBSTITUTE(SUBSTITUTE(Remain[[#This Row],[Description]]," ",""),"ä","ae"),"(",""),")","")</f>
        <v>Desc2</v>
      </c>
      <c r="C6" s="6" t="str">
        <f>Remain[[#Headers],[new uda /]]</f>
        <v>new uda /</v>
      </c>
      <c r="D6" s="6" t="s">
        <v>10</v>
      </c>
      <c r="E6" s="6" t="str">
        <f>Remain[[#This Row],[Description]]</f>
        <v>Desc2</v>
      </c>
      <c r="F6" s="6" t="str">
        <f>Remain[[#Headers],[UDA]]</f>
        <v>UDA</v>
      </c>
      <c r="G6" s="6" t="str">
        <f>"Tg"&amp;Remain[[#This Row],[UDET desc]]&amp;Remain[[#This Row],[Desc E3D]]</f>
        <v>TgCoversheetDesc2</v>
      </c>
      <c r="H6" s="6" t="str">
        <f t="shared" si="3"/>
        <v>TgCoversheetDesc2UDA</v>
      </c>
      <c r="I6" s="6" t="str">
        <f t="shared" si="4"/>
        <v>Ablength 17</v>
      </c>
      <c r="J6" s="6" t="str">
        <f>Remain[[#Headers],[Ulength 250]]</f>
        <v>Ulength 250</v>
      </c>
      <c r="K6" s="6" t="str">
        <f>Remain[[#Headers],[Elelist ]]&amp;Remain[[#This Row],[Spalte1]]</f>
        <v>Elelist :TgObCoversheetInstance</v>
      </c>
      <c r="L6" s="6" t="s">
        <v>33</v>
      </c>
      <c r="M6" s="6" t="str">
        <f t="shared" si="5"/>
        <v>udname 'TgCoversheetDesc2'</v>
      </c>
      <c r="N6" s="6" t="str">
        <f>"Rptxt '"&amp;Remain[[#This Row],[UDA desc]]&amp;"'"</f>
        <v>Rptxt 'Desc2'</v>
      </c>
      <c r="O6" s="6" t="str">
        <f>"desc '"&amp;Remain[[#This Row],[UDA desc]]&amp;"'"</f>
        <v>desc 'Desc2'</v>
      </c>
      <c r="P6" s="6" t="str">
        <f t="shared" si="0"/>
        <v>new uda /TgCoversheetDesc2UDA utype text Ablength 17 Ulength 250 Elelist :TgObCoversheetInstance udname 'TgCoversheetDesc2' Rptxt 'Desc2' desc 'Desc2'</v>
      </c>
      <c r="Q6" s="6" t="str">
        <f t="shared" si="1"/>
        <v>new attcol DbAttribute :TgCoversheetDesc2</v>
      </c>
      <c r="R6" s="6" t="str">
        <f t="shared" si="2"/>
        <v>/TgCoversheetDesc2UDA Rptxt 'Desc2' desc 'Desc2'</v>
      </c>
    </row>
    <row r="7" spans="1:18" x14ac:dyDescent="0.25">
      <c r="A7" s="6" t="s">
        <v>5</v>
      </c>
      <c r="B7" s="7" t="str">
        <f>SUBSTITUTE(SUBSTITUTE(SUBSTITUTE(SUBSTITUTE(Remain[[#This Row],[Description]]," ",""),"ä","ae"),"(",""),")","")</f>
        <v>Date</v>
      </c>
      <c r="C7" s="6" t="str">
        <f>Remain[[#Headers],[new uda /]]</f>
        <v>new uda /</v>
      </c>
      <c r="D7" s="6" t="s">
        <v>10</v>
      </c>
      <c r="E7" s="6" t="str">
        <f>Remain[[#This Row],[Description]]</f>
        <v>Date</v>
      </c>
      <c r="F7" s="6" t="str">
        <f>Remain[[#Headers],[UDA]]</f>
        <v>UDA</v>
      </c>
      <c r="G7" s="6" t="str">
        <f>"Tg"&amp;Remain[[#This Row],[UDET desc]]&amp;Remain[[#This Row],[Desc E3D]]</f>
        <v>TgCoversheetDate</v>
      </c>
      <c r="H7" s="6" t="str">
        <f t="shared" si="3"/>
        <v>TgCoversheetDateUDA</v>
      </c>
      <c r="I7" s="6" t="str">
        <f t="shared" si="4"/>
        <v>Ablength 16</v>
      </c>
      <c r="J7" s="6" t="str">
        <f>Remain[[#Headers],[Ulength 250]]</f>
        <v>Ulength 250</v>
      </c>
      <c r="K7" s="6" t="str">
        <f>Remain[[#Headers],[Elelist ]]&amp;Remain[[#This Row],[Spalte1]]</f>
        <v>Elelist :TgObCoversheetInstance</v>
      </c>
      <c r="L7" s="6" t="s">
        <v>33</v>
      </c>
      <c r="M7" s="6" t="str">
        <f t="shared" si="5"/>
        <v>udname 'TgCoversheetDate'</v>
      </c>
      <c r="N7" s="6" t="str">
        <f>"Rptxt '"&amp;Remain[[#This Row],[UDA desc]]&amp;"'"</f>
        <v>Rptxt 'Date'</v>
      </c>
      <c r="O7" s="6" t="str">
        <f>"desc '"&amp;Remain[[#This Row],[UDA desc]]&amp;"'"</f>
        <v>desc 'Date'</v>
      </c>
      <c r="P7" s="6" t="str">
        <f t="shared" si="0"/>
        <v>new uda /TgCoversheetDateUDA utype text Ablength 16 Ulength 250 Elelist :TgObCoversheetInstance udname 'TgCoversheetDate' Rptxt 'Date' desc 'Date'</v>
      </c>
      <c r="Q7" s="6" t="str">
        <f t="shared" si="1"/>
        <v>new attcol DbAttribute :TgCoversheetDate</v>
      </c>
      <c r="R7" s="6" t="str">
        <f t="shared" si="2"/>
        <v>/TgCoversheetDateUDA Rptxt 'Date' desc 'Date'</v>
      </c>
    </row>
    <row r="8" spans="1:18" x14ac:dyDescent="0.25">
      <c r="A8" s="6" t="s">
        <v>6</v>
      </c>
      <c r="B8" s="7" t="str">
        <f>SUBSTITUTE(SUBSTITUTE(SUBSTITUTE(SUBSTITUTE(Remain[[#This Row],[Description]]," ",""),"ä","ae"),"(",""),")","")</f>
        <v>Revision</v>
      </c>
      <c r="C8" s="6" t="str">
        <f>Remain[[#Headers],[new uda /]]</f>
        <v>new uda /</v>
      </c>
      <c r="D8" s="6" t="s">
        <v>10</v>
      </c>
      <c r="E8" s="6" t="str">
        <f>Remain[[#This Row],[Description]]</f>
        <v>Revision</v>
      </c>
      <c r="F8" s="6" t="str">
        <f>Remain[[#Headers],[UDA]]</f>
        <v>UDA</v>
      </c>
      <c r="G8" s="6" t="str">
        <f>"Tg"&amp;Remain[[#This Row],[UDET desc]]&amp;Remain[[#This Row],[Desc E3D]]</f>
        <v>TgCoversheetRevision</v>
      </c>
      <c r="H8" s="6" t="str">
        <f t="shared" si="3"/>
        <v>TgCoversheetRevisionUDA</v>
      </c>
      <c r="I8" s="6" t="str">
        <f t="shared" si="4"/>
        <v>Ablength 20</v>
      </c>
      <c r="J8" s="6" t="str">
        <f>Remain[[#Headers],[Ulength 250]]</f>
        <v>Ulength 250</v>
      </c>
      <c r="K8" s="6" t="str">
        <f>Remain[[#Headers],[Elelist ]]&amp;Remain[[#This Row],[Spalte1]]</f>
        <v>Elelist :TgObCoversheetInstance</v>
      </c>
      <c r="L8" s="6" t="s">
        <v>33</v>
      </c>
      <c r="M8" s="6" t="str">
        <f t="shared" si="5"/>
        <v>udname 'TgCoversheetRevision'</v>
      </c>
      <c r="N8" s="6" t="str">
        <f>"Rptxt '"&amp;Remain[[#This Row],[UDA desc]]&amp;"'"</f>
        <v>Rptxt 'Revision'</v>
      </c>
      <c r="O8" s="6" t="str">
        <f>"desc '"&amp;Remain[[#This Row],[UDA desc]]&amp;"'"</f>
        <v>desc 'Revision'</v>
      </c>
      <c r="P8" s="6" t="str">
        <f t="shared" si="0"/>
        <v>new uda /TgCoversheetRevisionUDA utype text Ablength 20 Ulength 250 Elelist :TgObCoversheetInstance udname 'TgCoversheetRevision' Rptxt 'Revision' desc 'Revision'</v>
      </c>
      <c r="Q8" s="6" t="str">
        <f t="shared" si="1"/>
        <v>new attcol DbAttribute :TgCoversheetRevision</v>
      </c>
      <c r="R8" s="6" t="str">
        <f t="shared" si="2"/>
        <v>/TgCoversheetRevisionUDA Rptxt 'Revision' desc 'Revision'</v>
      </c>
    </row>
    <row r="9" spans="1:18" x14ac:dyDescent="0.25">
      <c r="A9" s="6"/>
      <c r="B9" s="7" t="str">
        <f>SUBSTITUTE(SUBSTITUTE(SUBSTITUTE(SUBSTITUTE(Remain[[#This Row],[Description]]," ",""),"ä","ae"),"(",""),")","")</f>
        <v/>
      </c>
      <c r="C9" s="6" t="str">
        <f>Remain[[#Headers],[new uda /]]</f>
        <v>new uda /</v>
      </c>
      <c r="D9" s="6"/>
      <c r="E9" s="6">
        <f>Remain[[#This Row],[Description]]</f>
        <v>0</v>
      </c>
      <c r="F9" s="6" t="str">
        <f>Remain[[#Headers],[UDA]]</f>
        <v>UDA</v>
      </c>
      <c r="G9" s="6" t="str">
        <f>"Tg"&amp;Remain[[#This Row],[UDET desc]]&amp;Remain[[#This Row],[Desc E3D]]</f>
        <v>Tg</v>
      </c>
      <c r="H9" s="6"/>
      <c r="I9" s="6"/>
      <c r="J9" s="6" t="str">
        <f>Remain[[#Headers],[Ulength 250]]</f>
        <v>Ulength 250</v>
      </c>
      <c r="K9" s="6" t="str">
        <f>Remain[[#Headers],[Elelist ]]&amp;Remain[[#This Row],[Spalte1]]</f>
        <v xml:space="preserve">Elelist </v>
      </c>
      <c r="L9" s="6"/>
      <c r="M9" s="6"/>
      <c r="N9" s="6" t="str">
        <f>"Rptxt '"&amp;Remain[[#This Row],[UDA desc]]&amp;"'"</f>
        <v>Rptxt '0'</v>
      </c>
      <c r="O9" s="6" t="str">
        <f>"desc '"&amp;Remain[[#This Row],[UDA desc]]&amp;"'"</f>
        <v>desc '0'</v>
      </c>
      <c r="P9" s="6"/>
      <c r="Q9" s="6"/>
      <c r="R9" s="6" t="str">
        <f t="shared" si="2"/>
        <v>/ Rptxt '0' desc '0'</v>
      </c>
    </row>
    <row r="10" spans="1:18" x14ac:dyDescent="0.25">
      <c r="A10" s="8" t="s">
        <v>6</v>
      </c>
      <c r="B10" s="7" t="str">
        <f>SUBSTITUTE(SUBSTITUTE(SUBSTITUTE(SUBSTITUTE(Remain[[#This Row],[Description]]," ",""),"ä","ae"),"(",""),")","")</f>
        <v>Revision</v>
      </c>
      <c r="C10" s="6" t="str">
        <f>Remain[[#Headers],[new uda /]]</f>
        <v>new uda /</v>
      </c>
      <c r="D10" s="6" t="s">
        <v>31</v>
      </c>
      <c r="E10" s="8" t="s">
        <v>62</v>
      </c>
      <c r="F10" s="6" t="str">
        <f>Remain[[#Headers],[UDA]]</f>
        <v>UDA</v>
      </c>
      <c r="G10" s="6" t="str">
        <f>"Tg"&amp;Remain[[#This Row],[UDET desc]]&amp;Remain[[#This Row],[Desc E3D]]</f>
        <v>TgMeasurementRevision</v>
      </c>
      <c r="H10" s="6" t="str">
        <f t="shared" ref="H10:H23" si="6">G10&amp;F10</f>
        <v>TgMeasurementRevisionUDA</v>
      </c>
      <c r="I10" s="6" t="str">
        <f t="shared" ref="I10:I23" si="7">"Ablength "&amp; LEN(G10)</f>
        <v>Ablength 21</v>
      </c>
      <c r="J10" s="6" t="str">
        <f>Remain[[#Headers],[Ulength 250]]</f>
        <v>Ulength 250</v>
      </c>
      <c r="K10" s="6" t="str">
        <f>Remain[[#Headers],[Elelist ]]&amp;Remain[[#This Row],[Spalte1]]</f>
        <v>Elelist :TgObMeasurement</v>
      </c>
      <c r="L10" s="6" t="s">
        <v>95</v>
      </c>
      <c r="M10" s="6" t="str">
        <f t="shared" ref="M10:M23" si="8">"udname '"&amp;G10&amp;"'"</f>
        <v>udname 'TgMeasurementRevision'</v>
      </c>
      <c r="N10" s="6" t="str">
        <f>"Rptxt '"&amp;Remain[[#This Row],[UDA desc]]&amp;"'"</f>
        <v>Rptxt 'Rev.'</v>
      </c>
      <c r="O10" s="6" t="str">
        <f>"desc '"&amp;Remain[[#This Row],[UDA desc]]&amp;"'"</f>
        <v>desc 'Rev.'</v>
      </c>
      <c r="P10" s="6" t="str">
        <f t="shared" ref="P10:P23" si="9">CONCATENATE($C10,$H10," utype text"," ",$I10," ",$J10," ",$K10," ",$M10," ",$N10," ",$O10)</f>
        <v>new uda /TgMeasurementRevisionUDA utype text Ablength 21 Ulength 250 Elelist :TgObMeasurement udname 'TgMeasurementRevision' Rptxt 'Rev.' desc 'Rev.'</v>
      </c>
      <c r="Q10" s="6" t="str">
        <f t="shared" ref="Q10:Q23" si="10">"new attcol DbAttribute :"&amp;$G10</f>
        <v>new attcol DbAttribute :TgMeasurementRevision</v>
      </c>
      <c r="R10" s="6" t="str">
        <f t="shared" si="2"/>
        <v>/TgMeasurementRevisionUDA Rptxt 'Rev.' desc 'Rev.'</v>
      </c>
    </row>
    <row r="11" spans="1:18" x14ac:dyDescent="0.25">
      <c r="A11" s="8" t="s">
        <v>73</v>
      </c>
      <c r="B11" s="7" t="str">
        <f>SUBSTITUTE(SUBSTITUTE(SUBSTITUTE(SUBSTITUTE(Remain[[#This Row],[Description]]," ",""),"ä","ae"),"(",""),")","")</f>
        <v>RevComment</v>
      </c>
      <c r="C11" s="6" t="str">
        <f>Remain[[#Headers],[new uda /]]</f>
        <v>new uda /</v>
      </c>
      <c r="D11" s="6" t="s">
        <v>31</v>
      </c>
      <c r="E11" s="8" t="s">
        <v>63</v>
      </c>
      <c r="F11" s="6" t="str">
        <f>Remain[[#Headers],[UDA]]</f>
        <v>UDA</v>
      </c>
      <c r="G11" s="6" t="str">
        <f>"Tg"&amp;Remain[[#This Row],[UDET desc]]&amp;Remain[[#This Row],[Desc E3D]]</f>
        <v>TgMeasurementRevComment</v>
      </c>
      <c r="H11" s="6" t="str">
        <f t="shared" si="6"/>
        <v>TgMeasurementRevCommentUDA</v>
      </c>
      <c r="I11" s="6" t="str">
        <f t="shared" si="7"/>
        <v>Ablength 23</v>
      </c>
      <c r="J11" s="6" t="str">
        <f>Remain[[#Headers],[Ulength 250]]</f>
        <v>Ulength 250</v>
      </c>
      <c r="K11" s="6" t="str">
        <f>Remain[[#Headers],[Elelist ]]&amp;Remain[[#This Row],[Spalte1]]</f>
        <v>Elelist :TgObMeasurement</v>
      </c>
      <c r="L11" s="6" t="s">
        <v>95</v>
      </c>
      <c r="M11" s="6" t="str">
        <f t="shared" si="8"/>
        <v>udname 'TgMeasurementRevComment'</v>
      </c>
      <c r="N11" s="6" t="str">
        <f>"Rptxt '"&amp;Remain[[#This Row],[UDA desc]]&amp;"'"</f>
        <v>Rptxt 'Rev. Kommentar'</v>
      </c>
      <c r="O11" s="6" t="str">
        <f>"desc '"&amp;Remain[[#This Row],[UDA desc]]&amp;"'"</f>
        <v>desc 'Rev. Kommentar'</v>
      </c>
      <c r="P11" s="6" t="str">
        <f t="shared" si="9"/>
        <v>new uda /TgMeasurementRevCommentUDA utype text Ablength 23 Ulength 250 Elelist :TgObMeasurement udname 'TgMeasurementRevComment' Rptxt 'Rev. Kommentar' desc 'Rev. Kommentar'</v>
      </c>
      <c r="Q11" s="6" t="str">
        <f t="shared" si="10"/>
        <v>new attcol DbAttribute :TgMeasurementRevComment</v>
      </c>
      <c r="R11" s="6" t="str">
        <f t="shared" si="2"/>
        <v>/TgMeasurementRevCommentUDA Rptxt 'Rev. Kommentar' desc 'Rev. Kommentar'</v>
      </c>
    </row>
    <row r="12" spans="1:18" x14ac:dyDescent="0.25">
      <c r="A12" s="8" t="s">
        <v>94</v>
      </c>
      <c r="B12" s="7" t="str">
        <f>SUBSTITUTE(SUBSTITUTE(SUBSTITUTE(SUBSTITUTE(Remain[[#This Row],[Description]]," ",""),"ä","ae"),"(",""),")","")</f>
        <v>Proprietor</v>
      </c>
      <c r="C12" s="6" t="str">
        <f>Remain[[#Headers],[new uda /]]</f>
        <v>new uda /</v>
      </c>
      <c r="D12" s="6" t="s">
        <v>31</v>
      </c>
      <c r="E12" s="8" t="s">
        <v>64</v>
      </c>
      <c r="F12" s="6" t="str">
        <f>Remain[[#Headers],[UDA]]</f>
        <v>UDA</v>
      </c>
      <c r="G12" s="6" t="str">
        <f>"Tg"&amp;Remain[[#This Row],[UDET desc]]&amp;Remain[[#This Row],[Desc E3D]]</f>
        <v>TgMeasurementProprietor</v>
      </c>
      <c r="H12" s="6" t="str">
        <f t="shared" si="6"/>
        <v>TgMeasurementProprietorUDA</v>
      </c>
      <c r="I12" s="6" t="str">
        <f t="shared" si="7"/>
        <v>Ablength 23</v>
      </c>
      <c r="J12" s="6" t="str">
        <f>Remain[[#Headers],[Ulength 250]]</f>
        <v>Ulength 250</v>
      </c>
      <c r="K12" s="6" t="str">
        <f>Remain[[#Headers],[Elelist ]]&amp;Remain[[#This Row],[Spalte1]]</f>
        <v>Elelist :TgObMeasurement</v>
      </c>
      <c r="L12" s="6" t="s">
        <v>95</v>
      </c>
      <c r="M12" s="6" t="str">
        <f t="shared" si="8"/>
        <v>udname 'TgMeasurementProprietor'</v>
      </c>
      <c r="N12" s="6" t="str">
        <f>"Rptxt '"&amp;Remain[[#This Row],[UDA desc]]&amp;"'"</f>
        <v>Rptxt 'Eigentümer'</v>
      </c>
      <c r="O12" s="6" t="str">
        <f>"desc '"&amp;Remain[[#This Row],[UDA desc]]&amp;"'"</f>
        <v>desc 'Eigentümer'</v>
      </c>
      <c r="P12" s="6" t="str">
        <f t="shared" si="9"/>
        <v>new uda /TgMeasurementProprietorUDA utype text Ablength 23 Ulength 250 Elelist :TgObMeasurement udname 'TgMeasurementProprietor' Rptxt 'Eigentümer' desc 'Eigentümer'</v>
      </c>
      <c r="Q12" s="6" t="str">
        <f t="shared" si="10"/>
        <v>new attcol DbAttribute :TgMeasurementProprietor</v>
      </c>
      <c r="R12" s="6" t="str">
        <f t="shared" si="2"/>
        <v>/TgMeasurementProprietorUDA Rptxt 'Eigentümer' desc 'Eigentümer'</v>
      </c>
    </row>
    <row r="13" spans="1:18" x14ac:dyDescent="0.25">
      <c r="A13" s="8" t="s">
        <v>74</v>
      </c>
      <c r="B13" s="7" t="str">
        <f>SUBSTITUTE(SUBSTITUTE(SUBSTITUTE(SUBSTITUTE(Remain[[#This Row],[Description]]," ",""),"ä","ae"),"(",""),")","")</f>
        <v>AKZ_Number_EWW</v>
      </c>
      <c r="C13" s="6" t="str">
        <f>Remain[[#Headers],[new uda /]]</f>
        <v>new uda /</v>
      </c>
      <c r="D13" s="6" t="s">
        <v>31</v>
      </c>
      <c r="E13" s="8" t="s">
        <v>72</v>
      </c>
      <c r="F13" s="6" t="str">
        <f>Remain[[#Headers],[UDA]]</f>
        <v>UDA</v>
      </c>
      <c r="G13" s="6" t="str">
        <f>"Tg"&amp;Remain[[#This Row],[UDET desc]]&amp;Remain[[#This Row],[Desc E3D]]</f>
        <v>TgMeasurementAKZ_Number_EWW</v>
      </c>
      <c r="H13" s="6" t="str">
        <f t="shared" si="6"/>
        <v>TgMeasurementAKZ_Number_EWWUDA</v>
      </c>
      <c r="I13" s="6" t="str">
        <f t="shared" si="7"/>
        <v>Ablength 27</v>
      </c>
      <c r="J13" s="6" t="str">
        <f>Remain[[#Headers],[Ulength 250]]</f>
        <v>Ulength 250</v>
      </c>
      <c r="K13" s="6" t="str">
        <f>Remain[[#Headers],[Elelist ]]&amp;Remain[[#This Row],[Spalte1]]</f>
        <v>Elelist :TgObMeasurement</v>
      </c>
      <c r="L13" s="6" t="s">
        <v>95</v>
      </c>
      <c r="M13" s="6" t="str">
        <f t="shared" si="8"/>
        <v>udname 'TgMeasurementAKZ_Number_EWW'</v>
      </c>
      <c r="N13" s="6" t="str">
        <f>"Rptxt '"&amp;Remain[[#This Row],[UDA desc]]&amp;"'"</f>
        <v>Rptxt 'AKZ-Nummer'</v>
      </c>
      <c r="O13" s="6" t="str">
        <f>"desc '"&amp;Remain[[#This Row],[UDA desc]]&amp;"'"</f>
        <v>desc 'AKZ-Nummer'</v>
      </c>
      <c r="P13" s="6" t="str">
        <f t="shared" si="9"/>
        <v>new uda /TgMeasurementAKZ_Number_EWWUDA utype text Ablength 27 Ulength 250 Elelist :TgObMeasurement udname 'TgMeasurementAKZ_Number_EWW' Rptxt 'AKZ-Nummer' desc 'AKZ-Nummer'</v>
      </c>
      <c r="Q13" s="6" t="str">
        <f t="shared" si="10"/>
        <v>new attcol DbAttribute :TgMeasurementAKZ_Number_EWW</v>
      </c>
      <c r="R13" s="6" t="str">
        <f t="shared" si="2"/>
        <v>/TgMeasurementAKZ_Number_EWWUDA Rptxt 'AKZ-Nummer' desc 'AKZ-Nummer'</v>
      </c>
    </row>
    <row r="14" spans="1:18" x14ac:dyDescent="0.25">
      <c r="A14" s="8" t="s">
        <v>75</v>
      </c>
      <c r="B14" s="7" t="str">
        <f>SUBSTITUTE(SUBSTITUTE(SUBSTITUTE(SUBSTITUTE(Remain[[#This Row],[Description]]," ",""),"ä","ae"),"(",""),")","")</f>
        <v>Marking</v>
      </c>
      <c r="C14" s="6" t="str">
        <f>Remain[[#Headers],[new uda /]]</f>
        <v>new uda /</v>
      </c>
      <c r="D14" s="6" t="s">
        <v>31</v>
      </c>
      <c r="E14" s="8" t="s">
        <v>17</v>
      </c>
      <c r="F14" s="6" t="str">
        <f>Remain[[#Headers],[UDA]]</f>
        <v>UDA</v>
      </c>
      <c r="G14" s="6" t="str">
        <f>"Tg"&amp;Remain[[#This Row],[UDET desc]]&amp;Remain[[#This Row],[Desc E3D]]</f>
        <v>TgMeasurementMarking</v>
      </c>
      <c r="H14" s="6" t="str">
        <f t="shared" si="6"/>
        <v>TgMeasurementMarkingUDA</v>
      </c>
      <c r="I14" s="6" t="str">
        <f t="shared" si="7"/>
        <v>Ablength 20</v>
      </c>
      <c r="J14" s="6" t="str">
        <f>Remain[[#Headers],[Ulength 250]]</f>
        <v>Ulength 250</v>
      </c>
      <c r="K14" s="6" t="str">
        <f>Remain[[#Headers],[Elelist ]]&amp;Remain[[#This Row],[Spalte1]]</f>
        <v>Elelist :TgObMeasurement</v>
      </c>
      <c r="L14" s="6" t="s">
        <v>95</v>
      </c>
      <c r="M14" s="6" t="str">
        <f t="shared" si="8"/>
        <v>udname 'TgMeasurementMarking'</v>
      </c>
      <c r="N14" s="6" t="str">
        <f>"Rptxt '"&amp;Remain[[#This Row],[UDA desc]]&amp;"'"</f>
        <v>Rptxt 'Kennzeichen'</v>
      </c>
      <c r="O14" s="6" t="str">
        <f>"desc '"&amp;Remain[[#This Row],[UDA desc]]&amp;"'"</f>
        <v>desc 'Kennzeichen'</v>
      </c>
      <c r="P14" s="6" t="str">
        <f t="shared" si="9"/>
        <v>new uda /TgMeasurementMarkingUDA utype text Ablength 20 Ulength 250 Elelist :TgObMeasurement udname 'TgMeasurementMarking' Rptxt 'Kennzeichen' desc 'Kennzeichen'</v>
      </c>
      <c r="Q14" s="6" t="str">
        <f t="shared" si="10"/>
        <v>new attcol DbAttribute :TgMeasurementMarking</v>
      </c>
      <c r="R14" s="6" t="str">
        <f t="shared" si="2"/>
        <v>/TgMeasurementMarkingUDA Rptxt 'Kennzeichen' desc 'Kennzeichen'</v>
      </c>
    </row>
    <row r="15" spans="1:18" x14ac:dyDescent="0.25">
      <c r="A15" s="8" t="s">
        <v>76</v>
      </c>
      <c r="B15" s="7" t="str">
        <f>SUBSTITUTE(SUBSTITUTE(SUBSTITUTE(SUBSTITUTE(Remain[[#This Row],[Description]]," ",""),"ä","ae"),"(",""),")","")</f>
        <v>RI_Scheme</v>
      </c>
      <c r="C15" s="6" t="str">
        <f>Remain[[#Headers],[new uda /]]</f>
        <v>new uda /</v>
      </c>
      <c r="D15" s="6" t="s">
        <v>31</v>
      </c>
      <c r="E15" s="8" t="s">
        <v>65</v>
      </c>
      <c r="F15" s="6" t="str">
        <f>Remain[[#Headers],[UDA]]</f>
        <v>UDA</v>
      </c>
      <c r="G15" s="6" t="str">
        <f>"Tg"&amp;Remain[[#This Row],[UDET desc]]&amp;Remain[[#This Row],[Desc E3D]]</f>
        <v>TgMeasurementRI_Scheme</v>
      </c>
      <c r="H15" s="6" t="str">
        <f t="shared" si="6"/>
        <v>TgMeasurementRI_SchemeUDA</v>
      </c>
      <c r="I15" s="6" t="str">
        <f t="shared" si="7"/>
        <v>Ablength 22</v>
      </c>
      <c r="J15" s="6" t="str">
        <f>Remain[[#Headers],[Ulength 250]]</f>
        <v>Ulength 250</v>
      </c>
      <c r="K15" s="6" t="str">
        <f>Remain[[#Headers],[Elelist ]]&amp;Remain[[#This Row],[Spalte1]]</f>
        <v>Elelist :TgObMeasurement</v>
      </c>
      <c r="L15" s="6" t="s">
        <v>95</v>
      </c>
      <c r="M15" s="6" t="str">
        <f t="shared" si="8"/>
        <v>udname 'TgMeasurementRI_Scheme'</v>
      </c>
      <c r="N15" s="6" t="str">
        <f>"Rptxt '"&amp;Remain[[#This Row],[UDA desc]]&amp;"'"</f>
        <v>Rptxt 'Plazierung auf R&amp;I'</v>
      </c>
      <c r="O15" s="6" t="str">
        <f>"desc '"&amp;Remain[[#This Row],[UDA desc]]&amp;"'"</f>
        <v>desc 'Plazierung auf R&amp;I'</v>
      </c>
      <c r="P15" s="6" t="str">
        <f t="shared" si="9"/>
        <v>new uda /TgMeasurementRI_SchemeUDA utype text Ablength 22 Ulength 250 Elelist :TgObMeasurement udname 'TgMeasurementRI_Scheme' Rptxt 'Plazierung auf R&amp;I' desc 'Plazierung auf R&amp;I'</v>
      </c>
      <c r="Q15" s="6" t="str">
        <f t="shared" si="10"/>
        <v>new attcol DbAttribute :TgMeasurementRI_Scheme</v>
      </c>
      <c r="R15" s="6" t="str">
        <f t="shared" si="2"/>
        <v>/TgMeasurementRI_SchemeUDA Rptxt 'Plazierung auf R&amp;I' desc 'Plazierung auf R&amp;I'</v>
      </c>
    </row>
    <row r="16" spans="1:18" x14ac:dyDescent="0.25">
      <c r="A16" s="8" t="s">
        <v>77</v>
      </c>
      <c r="B16" s="7" t="str">
        <f>SUBSTITUTE(SUBSTITUTE(SUBSTITUTE(SUBSTITUTE(Remain[[#This Row],[Description]]," ",""),"ä","ae"),"(",""),")","")</f>
        <v>AKZ_Number_Bosch</v>
      </c>
      <c r="C16" s="6" t="str">
        <f>Remain[[#Headers],[new uda /]]</f>
        <v>new uda /</v>
      </c>
      <c r="D16" s="6" t="s">
        <v>31</v>
      </c>
      <c r="E16" s="8" t="s">
        <v>18</v>
      </c>
      <c r="F16" s="6" t="str">
        <f>Remain[[#Headers],[UDA]]</f>
        <v>UDA</v>
      </c>
      <c r="G16" s="6" t="str">
        <f>"Tg"&amp;Remain[[#This Row],[UDET desc]]&amp;Remain[[#This Row],[Desc E3D]]</f>
        <v>TgMeasurementAKZ_Number_Bosch</v>
      </c>
      <c r="H16" s="6" t="str">
        <f t="shared" si="6"/>
        <v>TgMeasurementAKZ_Number_BoschUDA</v>
      </c>
      <c r="I16" s="6" t="str">
        <f t="shared" si="7"/>
        <v>Ablength 29</v>
      </c>
      <c r="J16" s="6" t="str">
        <f>Remain[[#Headers],[Ulength 250]]</f>
        <v>Ulength 250</v>
      </c>
      <c r="K16" s="6" t="str">
        <f>Remain[[#Headers],[Elelist ]]&amp;Remain[[#This Row],[Spalte1]]</f>
        <v>Elelist :TgObMeasurement</v>
      </c>
      <c r="L16" s="6" t="s">
        <v>95</v>
      </c>
      <c r="M16" s="6" t="str">
        <f t="shared" si="8"/>
        <v>udname 'TgMeasurementAKZ_Number_Bosch'</v>
      </c>
      <c r="N16" s="6" t="str">
        <f>"Rptxt '"&amp;Remain[[#This Row],[UDA desc]]&amp;"'"</f>
        <v>Rptxt 'Bosch KKS'</v>
      </c>
      <c r="O16" s="6" t="str">
        <f>"desc '"&amp;Remain[[#This Row],[UDA desc]]&amp;"'"</f>
        <v>desc 'Bosch KKS'</v>
      </c>
      <c r="P16" s="6" t="str">
        <f t="shared" si="9"/>
        <v>new uda /TgMeasurementAKZ_Number_BoschUDA utype text Ablength 29 Ulength 250 Elelist :TgObMeasurement udname 'TgMeasurementAKZ_Number_Bosch' Rptxt 'Bosch KKS' desc 'Bosch KKS'</v>
      </c>
      <c r="Q16" s="6" t="str">
        <f t="shared" si="10"/>
        <v>new attcol DbAttribute :TgMeasurementAKZ_Number_Bosch</v>
      </c>
      <c r="R16" s="6" t="str">
        <f t="shared" si="2"/>
        <v>/TgMeasurementAKZ_Number_BoschUDA Rptxt 'Bosch KKS' desc 'Bosch KKS'</v>
      </c>
    </row>
    <row r="17" spans="1:18" x14ac:dyDescent="0.25">
      <c r="A17" s="9" t="s">
        <v>78</v>
      </c>
      <c r="B17" s="7" t="str">
        <f>SUBSTITUTE(SUBSTITUTE(SUBSTITUTE(SUBSTITUTE(Remain[[#This Row],[Description]]," ",""),"ä","ae"),"(",""),")","")</f>
        <v>DeliveryScope</v>
      </c>
      <c r="C17" s="6" t="str">
        <f>Remain[[#Headers],[new uda /]]</f>
        <v>new uda /</v>
      </c>
      <c r="D17" s="6" t="s">
        <v>31</v>
      </c>
      <c r="E17" s="9" t="s">
        <v>19</v>
      </c>
      <c r="F17" s="6" t="str">
        <f>Remain[[#Headers],[UDA]]</f>
        <v>UDA</v>
      </c>
      <c r="G17" s="6" t="str">
        <f>"Tg"&amp;Remain[[#This Row],[UDET desc]]&amp;Remain[[#This Row],[Desc E3D]]</f>
        <v>TgMeasurementDeliveryScope</v>
      </c>
      <c r="H17" s="6" t="str">
        <f t="shared" si="6"/>
        <v>TgMeasurementDeliveryScopeUDA</v>
      </c>
      <c r="I17" s="6" t="str">
        <f t="shared" si="7"/>
        <v>Ablength 26</v>
      </c>
      <c r="J17" s="6" t="str">
        <f>Remain[[#Headers],[Ulength 250]]</f>
        <v>Ulength 250</v>
      </c>
      <c r="K17" s="6" t="str">
        <f>Remain[[#Headers],[Elelist ]]&amp;Remain[[#This Row],[Spalte1]]</f>
        <v>Elelist :TgObMeasurement</v>
      </c>
      <c r="L17" s="6" t="s">
        <v>95</v>
      </c>
      <c r="M17" s="6" t="str">
        <f t="shared" si="8"/>
        <v>udname 'TgMeasurementDeliveryScope'</v>
      </c>
      <c r="N17" s="6" t="str">
        <f>"Rptxt '"&amp;Remain[[#This Row],[UDA desc]]&amp;"'"</f>
        <v>Rptxt 'Lieferumfang'</v>
      </c>
      <c r="O17" s="6" t="str">
        <f>"desc '"&amp;Remain[[#This Row],[UDA desc]]&amp;"'"</f>
        <v>desc 'Lieferumfang'</v>
      </c>
      <c r="P17" s="6" t="str">
        <f t="shared" si="9"/>
        <v>new uda /TgMeasurementDeliveryScopeUDA utype text Ablength 26 Ulength 250 Elelist :TgObMeasurement udname 'TgMeasurementDeliveryScope' Rptxt 'Lieferumfang' desc 'Lieferumfang'</v>
      </c>
      <c r="Q17" s="6" t="str">
        <f t="shared" si="10"/>
        <v>new attcol DbAttribute :TgMeasurementDeliveryScope</v>
      </c>
      <c r="R17" s="6" t="str">
        <f t="shared" si="2"/>
        <v>/TgMeasurementDeliveryScopeUDA Rptxt 'Lieferumfang' desc 'Lieferumfang'</v>
      </c>
    </row>
    <row r="18" spans="1:18" x14ac:dyDescent="0.25">
      <c r="A18" s="9" t="s">
        <v>79</v>
      </c>
      <c r="B18" s="7" t="str">
        <f>SUBSTITUTE(SUBSTITUTE(SUBSTITUTE(SUBSTITUTE(Remain[[#This Row],[Description]]," ",""),"ä","ae"),"(",""),")","")</f>
        <v>RemoteLocal</v>
      </c>
      <c r="C18" s="6" t="str">
        <f>Remain[[#Headers],[new uda /]]</f>
        <v>new uda /</v>
      </c>
      <c r="D18" s="6" t="s">
        <v>31</v>
      </c>
      <c r="E18" s="9" t="s">
        <v>66</v>
      </c>
      <c r="F18" s="6" t="str">
        <f>Remain[[#Headers],[UDA]]</f>
        <v>UDA</v>
      </c>
      <c r="G18" s="6" t="str">
        <f>"Tg"&amp;Remain[[#This Row],[UDET desc]]&amp;Remain[[#This Row],[Desc E3D]]</f>
        <v>TgMeasurementRemoteLocal</v>
      </c>
      <c r="H18" s="6" t="str">
        <f t="shared" si="6"/>
        <v>TgMeasurementRemoteLocalUDA</v>
      </c>
      <c r="I18" s="6" t="str">
        <f t="shared" si="7"/>
        <v>Ablength 24</v>
      </c>
      <c r="J18" s="6" t="str">
        <f>Remain[[#Headers],[Ulength 250]]</f>
        <v>Ulength 250</v>
      </c>
      <c r="K18" s="6" t="str">
        <f>Remain[[#Headers],[Elelist ]]&amp;Remain[[#This Row],[Spalte1]]</f>
        <v>Elelist :TgObMeasurement</v>
      </c>
      <c r="L18" s="6" t="s">
        <v>95</v>
      </c>
      <c r="M18" s="6" t="str">
        <f t="shared" si="8"/>
        <v>udname 'TgMeasurementRemoteLocal'</v>
      </c>
      <c r="N18" s="6" t="str">
        <f>"Rptxt '"&amp;Remain[[#This Row],[UDA desc]]&amp;"'"</f>
        <v>Rptxt 'Fern/Lokal'</v>
      </c>
      <c r="O18" s="6" t="str">
        <f>"desc '"&amp;Remain[[#This Row],[UDA desc]]&amp;"'"</f>
        <v>desc 'Fern/Lokal'</v>
      </c>
      <c r="P18" s="6" t="str">
        <f t="shared" si="9"/>
        <v>new uda /TgMeasurementRemoteLocalUDA utype text Ablength 24 Ulength 250 Elelist :TgObMeasurement udname 'TgMeasurementRemoteLocal' Rptxt 'Fern/Lokal' desc 'Fern/Lokal'</v>
      </c>
      <c r="Q18" s="6" t="str">
        <f t="shared" si="10"/>
        <v>new attcol DbAttribute :TgMeasurementRemoteLocal</v>
      </c>
      <c r="R18" s="6" t="str">
        <f t="shared" si="2"/>
        <v>/TgMeasurementRemoteLocalUDA Rptxt 'Fern/Lokal' desc 'Fern/Lokal'</v>
      </c>
    </row>
    <row r="19" spans="1:18" x14ac:dyDescent="0.25">
      <c r="A19" s="9" t="s">
        <v>80</v>
      </c>
      <c r="B19" s="7" t="str">
        <f>SUBSTITUTE(SUBSTITUTE(SUBSTITUTE(SUBSTITUTE(Remain[[#This Row],[Description]]," ",""),"ä","ae"),"(",""),")","")</f>
        <v>Control</v>
      </c>
      <c r="C19" s="6" t="str">
        <f>Remain[[#Headers],[new uda /]]</f>
        <v>new uda /</v>
      </c>
      <c r="D19" s="6" t="s">
        <v>31</v>
      </c>
      <c r="E19" s="9" t="s">
        <v>20</v>
      </c>
      <c r="F19" s="6" t="str">
        <f>Remain[[#Headers],[UDA]]</f>
        <v>UDA</v>
      </c>
      <c r="G19" s="6" t="str">
        <f>"Tg"&amp;Remain[[#This Row],[UDET desc]]&amp;Remain[[#This Row],[Desc E3D]]</f>
        <v>TgMeasurementControl</v>
      </c>
      <c r="H19" s="6" t="str">
        <f t="shared" si="6"/>
        <v>TgMeasurementControlUDA</v>
      </c>
      <c r="I19" s="6" t="str">
        <f t="shared" si="7"/>
        <v>Ablength 20</v>
      </c>
      <c r="J19" s="6" t="str">
        <f>Remain[[#Headers],[Ulength 250]]</f>
        <v>Ulength 250</v>
      </c>
      <c r="K19" s="6" t="str">
        <f>Remain[[#Headers],[Elelist ]]&amp;Remain[[#This Row],[Spalte1]]</f>
        <v>Elelist :TgObMeasurement</v>
      </c>
      <c r="L19" s="6" t="s">
        <v>95</v>
      </c>
      <c r="M19" s="6" t="str">
        <f t="shared" si="8"/>
        <v>udname 'TgMeasurementControl'</v>
      </c>
      <c r="N19" s="6" t="str">
        <f>"Rptxt '"&amp;Remain[[#This Row],[UDA desc]]&amp;"'"</f>
        <v>Rptxt 'Steuerung'</v>
      </c>
      <c r="O19" s="6" t="str">
        <f>"desc '"&amp;Remain[[#This Row],[UDA desc]]&amp;"'"</f>
        <v>desc 'Steuerung'</v>
      </c>
      <c r="P19" s="6" t="str">
        <f t="shared" si="9"/>
        <v>new uda /TgMeasurementControlUDA utype text Ablength 20 Ulength 250 Elelist :TgObMeasurement udname 'TgMeasurementControl' Rptxt 'Steuerung' desc 'Steuerung'</v>
      </c>
      <c r="Q19" s="6" t="str">
        <f t="shared" si="10"/>
        <v>new attcol DbAttribute :TgMeasurementControl</v>
      </c>
      <c r="R19" s="6" t="str">
        <f t="shared" si="2"/>
        <v>/TgMeasurementControlUDA Rptxt 'Steuerung' desc 'Steuerung'</v>
      </c>
    </row>
    <row r="20" spans="1:18" x14ac:dyDescent="0.25">
      <c r="A20" s="9" t="s">
        <v>81</v>
      </c>
      <c r="B20" s="7" t="str">
        <f>SUBSTITUTE(SUBSTITUTE(SUBSTITUTE(SUBSTITUTE(Remain[[#This Row],[Description]]," ",""),"ä","ae"),"(",""),")","")</f>
        <v>Erection_EuC_KO</v>
      </c>
      <c r="C20" s="6" t="str">
        <f>Remain[[#Headers],[new uda /]]</f>
        <v>new uda /</v>
      </c>
      <c r="D20" s="6" t="s">
        <v>31</v>
      </c>
      <c r="E20" s="9" t="s">
        <v>67</v>
      </c>
      <c r="F20" s="6" t="str">
        <f>Remain[[#Headers],[UDA]]</f>
        <v>UDA</v>
      </c>
      <c r="G20" s="6" t="str">
        <f>"Tg"&amp;Remain[[#This Row],[UDET desc]]&amp;Remain[[#This Row],[Desc E3D]]</f>
        <v>TgMeasurementErection_EuC_KO</v>
      </c>
      <c r="H20" s="6" t="str">
        <f t="shared" si="6"/>
        <v>TgMeasurementErection_EuC_KOUDA</v>
      </c>
      <c r="I20" s="6" t="str">
        <f t="shared" si="7"/>
        <v>Ablength 28</v>
      </c>
      <c r="J20" s="6" t="str">
        <f>Remain[[#Headers],[Ulength 250]]</f>
        <v>Ulength 250</v>
      </c>
      <c r="K20" s="6" t="str">
        <f>Remain[[#Headers],[Elelist ]]&amp;Remain[[#This Row],[Spalte1]]</f>
        <v>Elelist :TgObMeasurement</v>
      </c>
      <c r="L20" s="6" t="s">
        <v>95</v>
      </c>
      <c r="M20" s="6" t="str">
        <f t="shared" si="8"/>
        <v>udname 'TgMeasurementErection_EuC_KO'</v>
      </c>
      <c r="N20" s="6" t="str">
        <f>"Rptxt '"&amp;Remain[[#This Row],[UDA desc]]&amp;"'"</f>
        <v>Rptxt 'Einbau E&amp;C (nur KO)'</v>
      </c>
      <c r="O20" s="6" t="str">
        <f>"desc '"&amp;Remain[[#This Row],[UDA desc]]&amp;"'"</f>
        <v>desc 'Einbau E&amp;C (nur KO)'</v>
      </c>
      <c r="P20" s="6" t="str">
        <f t="shared" si="9"/>
        <v>new uda /TgMeasurementErection_EuC_KOUDA utype text Ablength 28 Ulength 250 Elelist :TgObMeasurement udname 'TgMeasurementErection_EuC_KO' Rptxt 'Einbau E&amp;C (nur KO)' desc 'Einbau E&amp;C (nur KO)'</v>
      </c>
      <c r="Q20" s="6" t="str">
        <f t="shared" si="10"/>
        <v>new attcol DbAttribute :TgMeasurementErection_EuC_KO</v>
      </c>
      <c r="R20" s="6" t="str">
        <f t="shared" si="2"/>
        <v>/TgMeasurementErection_EuC_KOUDA Rptxt 'Einbau E&amp;C (nur KO)' desc 'Einbau E&amp;C (nur KO)'</v>
      </c>
    </row>
    <row r="21" spans="1:18" x14ac:dyDescent="0.25">
      <c r="A21" s="9" t="s">
        <v>82</v>
      </c>
      <c r="B21" s="7" t="str">
        <f>SUBSTITUTE(SUBSTITUTE(SUBSTITUTE(SUBSTITUTE(Remain[[#This Row],[Description]]," ",""),"ä","ae"),"(",""),")","")</f>
        <v>NominalDiameterEuC_KO</v>
      </c>
      <c r="C21" s="6" t="str">
        <f>Remain[[#Headers],[new uda /]]</f>
        <v>new uda /</v>
      </c>
      <c r="D21" s="6" t="s">
        <v>31</v>
      </c>
      <c r="E21" s="9" t="s">
        <v>68</v>
      </c>
      <c r="F21" s="6" t="str">
        <f>Remain[[#Headers],[UDA]]</f>
        <v>UDA</v>
      </c>
      <c r="G21" s="6" t="str">
        <f>"Tg"&amp;Remain[[#This Row],[UDET desc]]&amp;Remain[[#This Row],[Desc E3D]]</f>
        <v>TgMeasurementNominalDiameterEuC_KO</v>
      </c>
      <c r="H21" s="6" t="str">
        <f t="shared" si="6"/>
        <v>TgMeasurementNominalDiameterEuC_KOUDA</v>
      </c>
      <c r="I21" s="6" t="str">
        <f t="shared" si="7"/>
        <v>Ablength 34</v>
      </c>
      <c r="J21" s="6" t="str">
        <f>Remain[[#Headers],[Ulength 250]]</f>
        <v>Ulength 250</v>
      </c>
      <c r="K21" s="6" t="str">
        <f>Remain[[#Headers],[Elelist ]]&amp;Remain[[#This Row],[Spalte1]]</f>
        <v>Elelist :TgObMeasurement</v>
      </c>
      <c r="L21" s="6" t="s">
        <v>95</v>
      </c>
      <c r="M21" s="6" t="str">
        <f t="shared" si="8"/>
        <v>udname 'TgMeasurementNominalDiameterEuC_KO'</v>
      </c>
      <c r="N21" s="6" t="str">
        <f>"Rptxt '"&amp;Remain[[#This Row],[UDA desc]]&amp;"'"</f>
        <v>Rptxt 'Rohrnennweite (nur KO)'</v>
      </c>
      <c r="O21" s="6" t="str">
        <f>"desc '"&amp;Remain[[#This Row],[UDA desc]]&amp;"'"</f>
        <v>desc 'Rohrnennweite (nur KO)'</v>
      </c>
      <c r="P21" s="6" t="str">
        <f t="shared" si="9"/>
        <v>new uda /TgMeasurementNominalDiameterEuC_KOUDA utype text Ablength 34 Ulength 250 Elelist :TgObMeasurement udname 'TgMeasurementNominalDiameterEuC_KO' Rptxt 'Rohrnennweite (nur KO)' desc 'Rohrnennweite (nur KO)'</v>
      </c>
      <c r="Q21" s="6" t="str">
        <f t="shared" si="10"/>
        <v>new attcol DbAttribute :TgMeasurementNominalDiameterEuC_KO</v>
      </c>
      <c r="R21" s="6" t="str">
        <f t="shared" si="2"/>
        <v>/TgMeasurementNominalDiameterEuC_KOUDA Rptxt 'Rohrnennweite (nur KO)' desc 'Rohrnennweite (nur KO)'</v>
      </c>
    </row>
    <row r="22" spans="1:18" x14ac:dyDescent="0.25">
      <c r="A22" s="9" t="s">
        <v>11</v>
      </c>
      <c r="B22" s="7" t="str">
        <f>SUBSTITUTE(SUBSTITUTE(SUBSTITUTE(SUBSTITUTE(Remain[[#This Row],[Description]]," ",""),"ä","ae"),"(",""),")","")</f>
        <v>Description</v>
      </c>
      <c r="C22" s="6" t="str">
        <f>Remain[[#Headers],[new uda /]]</f>
        <v>new uda /</v>
      </c>
      <c r="D22" s="6" t="s">
        <v>31</v>
      </c>
      <c r="E22" s="9" t="s">
        <v>21</v>
      </c>
      <c r="F22" s="6" t="str">
        <f>Remain[[#Headers],[UDA]]</f>
        <v>UDA</v>
      </c>
      <c r="G22" s="6" t="str">
        <f>"Tg"&amp;Remain[[#This Row],[UDET desc]]&amp;Remain[[#This Row],[Desc E3D]]</f>
        <v>TgMeasurementDescription</v>
      </c>
      <c r="H22" s="6" t="str">
        <f t="shared" si="6"/>
        <v>TgMeasurementDescriptionUDA</v>
      </c>
      <c r="I22" s="6" t="str">
        <f t="shared" si="7"/>
        <v>Ablength 24</v>
      </c>
      <c r="J22" s="6" t="str">
        <f>Remain[[#Headers],[Ulength 250]]</f>
        <v>Ulength 250</v>
      </c>
      <c r="K22" s="6" t="str">
        <f>Remain[[#Headers],[Elelist ]]&amp;Remain[[#This Row],[Spalte1]]</f>
        <v>Elelist :TgObMeasurement</v>
      </c>
      <c r="L22" s="6" t="s">
        <v>95</v>
      </c>
      <c r="M22" s="6" t="str">
        <f t="shared" si="8"/>
        <v>udname 'TgMeasurementDescription'</v>
      </c>
      <c r="N22" s="6" t="str">
        <f>"Rptxt '"&amp;Remain[[#This Row],[UDA desc]]&amp;"'"</f>
        <v>Rptxt 'Beschreibung'</v>
      </c>
      <c r="O22" s="6" t="str">
        <f>"desc '"&amp;Remain[[#This Row],[UDA desc]]&amp;"'"</f>
        <v>desc 'Beschreibung'</v>
      </c>
      <c r="P22" s="6" t="str">
        <f t="shared" si="9"/>
        <v>new uda /TgMeasurementDescriptionUDA utype text Ablength 24 Ulength 250 Elelist :TgObMeasurement udname 'TgMeasurementDescription' Rptxt 'Beschreibung' desc 'Beschreibung'</v>
      </c>
      <c r="Q22" s="6" t="str">
        <f t="shared" si="10"/>
        <v>new attcol DbAttribute :TgMeasurementDescription</v>
      </c>
      <c r="R22" s="6" t="str">
        <f t="shared" si="2"/>
        <v>/TgMeasurementDescriptionUDA Rptxt 'Beschreibung' desc 'Beschreibung'</v>
      </c>
    </row>
    <row r="23" spans="1:18" x14ac:dyDescent="0.25">
      <c r="A23" s="9" t="s">
        <v>83</v>
      </c>
      <c r="B23" s="7" t="str">
        <f>SUBSTITUTE(SUBSTITUTE(SUBSTITUTE(SUBSTITUTE(Remain[[#This Row],[Description]]," ",""),"ä","ae"),"(",""),")","")</f>
        <v>PositioningFunction</v>
      </c>
      <c r="C23" s="6" t="str">
        <f>Remain[[#Headers],[new uda /]]</f>
        <v>new uda /</v>
      </c>
      <c r="D23" s="6" t="s">
        <v>31</v>
      </c>
      <c r="E23" s="9" t="s">
        <v>22</v>
      </c>
      <c r="F23" s="6" t="str">
        <f>Remain[[#Headers],[UDA]]</f>
        <v>UDA</v>
      </c>
      <c r="G23" s="6" t="str">
        <f>"Tg"&amp;Remain[[#This Row],[UDET desc]]&amp;Remain[[#This Row],[Desc E3D]]</f>
        <v>TgMeasurementPositioningFunction</v>
      </c>
      <c r="H23" s="6" t="str">
        <f t="shared" si="6"/>
        <v>TgMeasurementPositioningFunctionUDA</v>
      </c>
      <c r="I23" s="6" t="str">
        <f t="shared" si="7"/>
        <v>Ablength 32</v>
      </c>
      <c r="J23" s="6" t="str">
        <f>Remain[[#Headers],[Ulength 250]]</f>
        <v>Ulength 250</v>
      </c>
      <c r="K23" s="6" t="str">
        <f>Remain[[#Headers],[Elelist ]]&amp;Remain[[#This Row],[Spalte1]]</f>
        <v>Elelist :TgObMeasurement</v>
      </c>
      <c r="L23" s="6" t="s">
        <v>95</v>
      </c>
      <c r="M23" s="6" t="str">
        <f t="shared" si="8"/>
        <v>udname 'TgMeasurementPositioningFunction'</v>
      </c>
      <c r="N23" s="6" t="str">
        <f>"Rptxt '"&amp;Remain[[#This Row],[UDA desc]]&amp;"'"</f>
        <v>Rptxt 'Stellenfunktion'</v>
      </c>
      <c r="O23" s="6" t="str">
        <f>"desc '"&amp;Remain[[#This Row],[UDA desc]]&amp;"'"</f>
        <v>desc 'Stellenfunktion'</v>
      </c>
      <c r="P23" s="6" t="str">
        <f t="shared" si="9"/>
        <v>new uda /TgMeasurementPositioningFunctionUDA utype text Ablength 32 Ulength 250 Elelist :TgObMeasurement udname 'TgMeasurementPositioningFunction' Rptxt 'Stellenfunktion' desc 'Stellenfunktion'</v>
      </c>
      <c r="Q23" s="6" t="str">
        <f t="shared" si="10"/>
        <v>new attcol DbAttribute :TgMeasurementPositioningFunction</v>
      </c>
      <c r="R23" s="6" t="str">
        <f t="shared" si="2"/>
        <v>/TgMeasurementPositioningFunctionUDA Rptxt 'Stellenfunktion' desc 'Stellenfunktion'</v>
      </c>
    </row>
    <row r="24" spans="1:18" x14ac:dyDescent="0.25">
      <c r="A24" s="9" t="s">
        <v>84</v>
      </c>
      <c r="B24" s="7" t="str">
        <f>SUBSTITUTE(SUBSTITUTE(SUBSTITUTE(SUBSTITUTE(Remain[[#This Row],[Description]]," ",""),"ä","ae"),"(",""),")","")</f>
        <v>Media</v>
      </c>
      <c r="C24" s="6" t="str">
        <f>Remain[[#Headers],[new uda /]]</f>
        <v>new uda /</v>
      </c>
      <c r="D24" s="6" t="s">
        <v>31</v>
      </c>
      <c r="E24" s="9" t="s">
        <v>23</v>
      </c>
      <c r="F24" s="6" t="str">
        <f>Remain[[#Headers],[UDA]]</f>
        <v>UDA</v>
      </c>
      <c r="G24" s="6" t="str">
        <f>"Tg"&amp;Remain[[#This Row],[UDET desc]]&amp;Remain[[#This Row],[Desc E3D]]</f>
        <v>TgMeasurementMedia</v>
      </c>
      <c r="H24" s="6" t="str">
        <f t="shared" ref="H24:H34" si="11">G24&amp;F24</f>
        <v>TgMeasurementMediaUDA</v>
      </c>
      <c r="I24" s="6" t="str">
        <f t="shared" ref="I24:I34" si="12">"Ablength "&amp; LEN(G24)</f>
        <v>Ablength 18</v>
      </c>
      <c r="J24" s="6" t="str">
        <f>Remain[[#Headers],[Ulength 250]]</f>
        <v>Ulength 250</v>
      </c>
      <c r="K24" s="6" t="str">
        <f>Remain[[#Headers],[Elelist ]]&amp;Remain[[#This Row],[Spalte1]]</f>
        <v>Elelist :TgObMeasurement</v>
      </c>
      <c r="L24" s="6" t="s">
        <v>95</v>
      </c>
      <c r="M24" s="6" t="str">
        <f t="shared" ref="M24:M34" si="13">"udname '"&amp;G24&amp;"'"</f>
        <v>udname 'TgMeasurementMedia'</v>
      </c>
      <c r="N24" s="6" t="str">
        <f>"Rptxt '"&amp;Remain[[#This Row],[UDA desc]]&amp;"'"</f>
        <v>Rptxt 'Medium'</v>
      </c>
      <c r="O24" s="6" t="str">
        <f>"desc '"&amp;Remain[[#This Row],[UDA desc]]&amp;"'"</f>
        <v>desc 'Medium'</v>
      </c>
      <c r="P24" s="6" t="str">
        <f t="shared" ref="P24:P34" si="14">CONCATENATE($C24,$H24," utype text"," ",$I24," ",$J24," ",$K24," ",$M24," ",$N24," ",$O24)</f>
        <v>new uda /TgMeasurementMediaUDA utype text Ablength 18 Ulength 250 Elelist :TgObMeasurement udname 'TgMeasurementMedia' Rptxt 'Medium' desc 'Medium'</v>
      </c>
      <c r="Q24" s="6" t="str">
        <f t="shared" ref="Q24:Q34" si="15">"new attcol DbAttribute :"&amp;$G24</f>
        <v>new attcol DbAttribute :TgMeasurementMedia</v>
      </c>
      <c r="R24" s="6" t="str">
        <f t="shared" si="2"/>
        <v>/TgMeasurementMediaUDA Rptxt 'Medium' desc 'Medium'</v>
      </c>
    </row>
    <row r="25" spans="1:18" x14ac:dyDescent="0.25">
      <c r="A25" s="9" t="s">
        <v>85</v>
      </c>
      <c r="B25" s="7" t="str">
        <f>SUBSTITUTE(SUBSTITUTE(SUBSTITUTE(SUBSTITUTE(Remain[[#This Row],[Description]]," ",""),"ä","ae"),"(",""),")","")</f>
        <v>ProcessConncetion</v>
      </c>
      <c r="C25" s="6" t="str">
        <f>Remain[[#Headers],[new uda /]]</f>
        <v>new uda /</v>
      </c>
      <c r="D25" s="6" t="s">
        <v>31</v>
      </c>
      <c r="E25" s="9" t="s">
        <v>24</v>
      </c>
      <c r="F25" s="6" t="str">
        <f>Remain[[#Headers],[UDA]]</f>
        <v>UDA</v>
      </c>
      <c r="G25" s="6" t="str">
        <f>"Tg"&amp;Remain[[#This Row],[UDET desc]]&amp;Remain[[#This Row],[Desc E3D]]</f>
        <v>TgMeasurementProcessConncetion</v>
      </c>
      <c r="H25" s="6" t="str">
        <f t="shared" si="11"/>
        <v>TgMeasurementProcessConncetionUDA</v>
      </c>
      <c r="I25" s="6" t="str">
        <f t="shared" si="12"/>
        <v>Ablength 30</v>
      </c>
      <c r="J25" s="6" t="str">
        <f>Remain[[#Headers],[Ulength 250]]</f>
        <v>Ulength 250</v>
      </c>
      <c r="K25" s="6" t="str">
        <f>Remain[[#Headers],[Elelist ]]&amp;Remain[[#This Row],[Spalte1]]</f>
        <v>Elelist :TgObMeasurement</v>
      </c>
      <c r="L25" s="6" t="s">
        <v>95</v>
      </c>
      <c r="M25" s="6" t="str">
        <f t="shared" si="13"/>
        <v>udname 'TgMeasurementProcessConncetion'</v>
      </c>
      <c r="N25" s="6" t="str">
        <f>"Rptxt '"&amp;Remain[[#This Row],[UDA desc]]&amp;"'"</f>
        <v>Rptxt 'Prozessanschluss'</v>
      </c>
      <c r="O25" s="6" t="str">
        <f>"desc '"&amp;Remain[[#This Row],[UDA desc]]&amp;"'"</f>
        <v>desc 'Prozessanschluss'</v>
      </c>
      <c r="P25" s="6" t="str">
        <f t="shared" si="14"/>
        <v>new uda /TgMeasurementProcessConncetionUDA utype text Ablength 30 Ulength 250 Elelist :TgObMeasurement udname 'TgMeasurementProcessConncetion' Rptxt 'Prozessanschluss' desc 'Prozessanschluss'</v>
      </c>
      <c r="Q25" s="6" t="str">
        <f t="shared" si="15"/>
        <v>new attcol DbAttribute :TgMeasurementProcessConncetion</v>
      </c>
      <c r="R25" s="6" t="str">
        <f t="shared" si="2"/>
        <v>/TgMeasurementProcessConncetionUDA Rptxt 'Prozessanschluss' desc 'Prozessanschluss'</v>
      </c>
    </row>
    <row r="26" spans="1:18" x14ac:dyDescent="0.25">
      <c r="A26" s="9" t="s">
        <v>86</v>
      </c>
      <c r="B26" s="7" t="str">
        <f>SUBSTITUTE(SUBSTITUTE(SUBSTITUTE(SUBSTITUTE(Remain[[#This Row],[Description]]," ",""),"ä","ae"),"(",""),")","")</f>
        <v>DN</v>
      </c>
      <c r="C26" s="6" t="str">
        <f>Remain[[#Headers],[new uda /]]</f>
        <v>new uda /</v>
      </c>
      <c r="D26" s="6" t="s">
        <v>31</v>
      </c>
      <c r="E26" s="9" t="s">
        <v>25</v>
      </c>
      <c r="F26" s="6" t="str">
        <f>Remain[[#Headers],[UDA]]</f>
        <v>UDA</v>
      </c>
      <c r="G26" s="6" t="str">
        <f>"Tg"&amp;Remain[[#This Row],[UDET desc]]&amp;Remain[[#This Row],[Desc E3D]]</f>
        <v>TgMeasurementDN</v>
      </c>
      <c r="H26" s="6" t="str">
        <f t="shared" si="11"/>
        <v>TgMeasurementDNUDA</v>
      </c>
      <c r="I26" s="6" t="str">
        <f t="shared" si="12"/>
        <v>Ablength 15</v>
      </c>
      <c r="J26" s="6" t="str">
        <f>Remain[[#Headers],[Ulength 250]]</f>
        <v>Ulength 250</v>
      </c>
      <c r="K26" s="6" t="str">
        <f>Remain[[#Headers],[Elelist ]]&amp;Remain[[#This Row],[Spalte1]]</f>
        <v>Elelist :TgObMeasurement</v>
      </c>
      <c r="L26" s="6" t="s">
        <v>95</v>
      </c>
      <c r="M26" s="6" t="str">
        <f t="shared" si="13"/>
        <v>udname 'TgMeasurementDN'</v>
      </c>
      <c r="N26" s="6" t="str">
        <f>"Rptxt '"&amp;Remain[[#This Row],[UDA desc]]&amp;"'"</f>
        <v>Rptxt 'Nennweite DN'</v>
      </c>
      <c r="O26" s="6" t="str">
        <f>"desc '"&amp;Remain[[#This Row],[UDA desc]]&amp;"'"</f>
        <v>desc 'Nennweite DN'</v>
      </c>
      <c r="P26" s="6" t="str">
        <f t="shared" si="14"/>
        <v>new uda /TgMeasurementDNUDA utype text Ablength 15 Ulength 250 Elelist :TgObMeasurement udname 'TgMeasurementDN' Rptxt 'Nennweite DN' desc 'Nennweite DN'</v>
      </c>
      <c r="Q26" s="6" t="str">
        <f t="shared" si="15"/>
        <v>new attcol DbAttribute :TgMeasurementDN</v>
      </c>
      <c r="R26" s="6" t="str">
        <f t="shared" si="2"/>
        <v>/TgMeasurementDNUDA Rptxt 'Nennweite DN' desc 'Nennweite DN'</v>
      </c>
    </row>
    <row r="27" spans="1:18" x14ac:dyDescent="0.25">
      <c r="A27" s="9" t="s">
        <v>87</v>
      </c>
      <c r="B27" s="7" t="str">
        <f>SUBSTITUTE(SUBSTITUTE(SUBSTITUTE(SUBSTITUTE(Remain[[#This Row],[Description]]," ",""),"ä","ae"),"(",""),")","")</f>
        <v>PN</v>
      </c>
      <c r="C27" s="6" t="str">
        <f>Remain[[#Headers],[new uda /]]</f>
        <v>new uda /</v>
      </c>
      <c r="D27" s="6" t="s">
        <v>31</v>
      </c>
      <c r="E27" s="9" t="s">
        <v>26</v>
      </c>
      <c r="F27" s="6" t="str">
        <f>Remain[[#Headers],[UDA]]</f>
        <v>UDA</v>
      </c>
      <c r="G27" s="6" t="str">
        <f>"Tg"&amp;Remain[[#This Row],[UDET desc]]&amp;Remain[[#This Row],[Desc E3D]]</f>
        <v>TgMeasurementPN</v>
      </c>
      <c r="H27" s="6" t="str">
        <f t="shared" si="11"/>
        <v>TgMeasurementPNUDA</v>
      </c>
      <c r="I27" s="6" t="str">
        <f t="shared" si="12"/>
        <v>Ablength 15</v>
      </c>
      <c r="J27" s="6" t="str">
        <f>Remain[[#Headers],[Ulength 250]]</f>
        <v>Ulength 250</v>
      </c>
      <c r="K27" s="6" t="str">
        <f>Remain[[#Headers],[Elelist ]]&amp;Remain[[#This Row],[Spalte1]]</f>
        <v>Elelist :TgObMeasurement</v>
      </c>
      <c r="L27" s="6" t="s">
        <v>95</v>
      </c>
      <c r="M27" s="6" t="str">
        <f t="shared" si="13"/>
        <v>udname 'TgMeasurementPN'</v>
      </c>
      <c r="N27" s="6" t="str">
        <f>"Rptxt '"&amp;Remain[[#This Row],[UDA desc]]&amp;"'"</f>
        <v>Rptxt 'Nenndruck PN'</v>
      </c>
      <c r="O27" s="6" t="str">
        <f>"desc '"&amp;Remain[[#This Row],[UDA desc]]&amp;"'"</f>
        <v>desc 'Nenndruck PN'</v>
      </c>
      <c r="P27" s="6" t="str">
        <f t="shared" si="14"/>
        <v>new uda /TgMeasurementPNUDA utype text Ablength 15 Ulength 250 Elelist :TgObMeasurement udname 'TgMeasurementPN' Rptxt 'Nenndruck PN' desc 'Nenndruck PN'</v>
      </c>
      <c r="Q27" s="6" t="str">
        <f t="shared" si="15"/>
        <v>new attcol DbAttribute :TgMeasurementPN</v>
      </c>
      <c r="R27" s="6" t="str">
        <f t="shared" si="2"/>
        <v>/TgMeasurementPNUDA Rptxt 'Nenndruck PN' desc 'Nenndruck PN'</v>
      </c>
    </row>
    <row r="28" spans="1:18" x14ac:dyDescent="0.25">
      <c r="A28" s="9" t="s">
        <v>88</v>
      </c>
      <c r="B28" s="7" t="str">
        <f>SUBSTITUTE(SUBSTITUTE(SUBSTITUTE(SUBSTITUTE(Remain[[#This Row],[Description]]," ",""),"ä","ae"),"(",""),")","")</f>
        <v>MeasurementRangeMin</v>
      </c>
      <c r="C28" s="6" t="str">
        <f>Remain[[#Headers],[new uda /]]</f>
        <v>new uda /</v>
      </c>
      <c r="D28" s="6" t="s">
        <v>31</v>
      </c>
      <c r="E28" s="9" t="s">
        <v>69</v>
      </c>
      <c r="F28" s="6" t="str">
        <f>Remain[[#Headers],[UDA]]</f>
        <v>UDA</v>
      </c>
      <c r="G28" s="6" t="str">
        <f>"Tg"&amp;Remain[[#This Row],[UDET desc]]&amp;Remain[[#This Row],[Desc E3D]]</f>
        <v>TgMeasurementMeasurementRangeMin</v>
      </c>
      <c r="H28" s="6" t="str">
        <f t="shared" si="11"/>
        <v>TgMeasurementMeasurementRangeMinUDA</v>
      </c>
      <c r="I28" s="6" t="str">
        <f t="shared" si="12"/>
        <v>Ablength 32</v>
      </c>
      <c r="J28" s="6" t="str">
        <f>Remain[[#Headers],[Ulength 250]]</f>
        <v>Ulength 250</v>
      </c>
      <c r="K28" s="6" t="str">
        <f>Remain[[#Headers],[Elelist ]]&amp;Remain[[#This Row],[Spalte1]]</f>
        <v>Elelist :TgObMeasurement</v>
      </c>
      <c r="L28" s="6" t="s">
        <v>95</v>
      </c>
      <c r="M28" s="6" t="str">
        <f t="shared" si="13"/>
        <v>udname 'TgMeasurementMeasurementRangeMin'</v>
      </c>
      <c r="N28" s="6" t="str">
        <f>"Rptxt '"&amp;Remain[[#This Row],[UDA desc]]&amp;"'"</f>
        <v>Rptxt 'Dargestellter Messbereich min'</v>
      </c>
      <c r="O28" s="6" t="str">
        <f>"desc '"&amp;Remain[[#This Row],[UDA desc]]&amp;"'"</f>
        <v>desc 'Dargestellter Messbereich min'</v>
      </c>
      <c r="P28" s="6" t="str">
        <f t="shared" si="14"/>
        <v>new uda /TgMeasurementMeasurementRangeMinUDA utype text Ablength 32 Ulength 250 Elelist :TgObMeasurement udname 'TgMeasurementMeasurementRangeMin' Rptxt 'Dargestellter Messbereich min' desc 'Dargestellter Messbereich min'</v>
      </c>
      <c r="Q28" s="6" t="str">
        <f t="shared" si="15"/>
        <v>new attcol DbAttribute :TgMeasurementMeasurementRangeMin</v>
      </c>
      <c r="R28" s="6" t="str">
        <f t="shared" si="2"/>
        <v>/TgMeasurementMeasurementRangeMinUDA Rptxt 'Dargestellter Messbereich min' desc 'Dargestellter Messbereich min'</v>
      </c>
    </row>
    <row r="29" spans="1:18" x14ac:dyDescent="0.25">
      <c r="A29" s="9" t="s">
        <v>89</v>
      </c>
      <c r="B29" s="7" t="str">
        <f>SUBSTITUTE(SUBSTITUTE(SUBSTITUTE(SUBSTITUTE(Remain[[#This Row],[Description]]," ",""),"ä","ae"),"(",""),")","")</f>
        <v>MeasurementRangeMax</v>
      </c>
      <c r="C29" s="6" t="str">
        <f>Remain[[#Headers],[new uda /]]</f>
        <v>new uda /</v>
      </c>
      <c r="D29" s="6" t="s">
        <v>31</v>
      </c>
      <c r="E29" s="9" t="s">
        <v>70</v>
      </c>
      <c r="F29" s="6" t="str">
        <f>Remain[[#Headers],[UDA]]</f>
        <v>UDA</v>
      </c>
      <c r="G29" s="6" t="str">
        <f>"Tg"&amp;Remain[[#This Row],[UDET desc]]&amp;Remain[[#This Row],[Desc E3D]]</f>
        <v>TgMeasurementMeasurementRangeMax</v>
      </c>
      <c r="H29" s="6" t="str">
        <f t="shared" si="11"/>
        <v>TgMeasurementMeasurementRangeMaxUDA</v>
      </c>
      <c r="I29" s="6" t="str">
        <f t="shared" si="12"/>
        <v>Ablength 32</v>
      </c>
      <c r="J29" s="6" t="str">
        <f>Remain[[#Headers],[Ulength 250]]</f>
        <v>Ulength 250</v>
      </c>
      <c r="K29" s="6" t="str">
        <f>Remain[[#Headers],[Elelist ]]&amp;Remain[[#This Row],[Spalte1]]</f>
        <v>Elelist :TgObMeasurement</v>
      </c>
      <c r="L29" s="6" t="s">
        <v>95</v>
      </c>
      <c r="M29" s="6" t="str">
        <f t="shared" si="13"/>
        <v>udname 'TgMeasurementMeasurementRangeMax'</v>
      </c>
      <c r="N29" s="6" t="str">
        <f>"Rptxt '"&amp;Remain[[#This Row],[UDA desc]]&amp;"'"</f>
        <v>Rptxt 'Dargestellter Messbereich max'</v>
      </c>
      <c r="O29" s="6" t="str">
        <f>"desc '"&amp;Remain[[#This Row],[UDA desc]]&amp;"'"</f>
        <v>desc 'Dargestellter Messbereich max'</v>
      </c>
      <c r="P29" s="6" t="str">
        <f t="shared" si="14"/>
        <v>new uda /TgMeasurementMeasurementRangeMaxUDA utype text Ablength 32 Ulength 250 Elelist :TgObMeasurement udname 'TgMeasurementMeasurementRangeMax' Rptxt 'Dargestellter Messbereich max' desc 'Dargestellter Messbereich max'</v>
      </c>
      <c r="Q29" s="6" t="str">
        <f t="shared" si="15"/>
        <v>new attcol DbAttribute :TgMeasurementMeasurementRangeMax</v>
      </c>
      <c r="R29" s="6" t="str">
        <f t="shared" si="2"/>
        <v>/TgMeasurementMeasurementRangeMaxUDA Rptxt 'Dargestellter Messbereich max' desc 'Dargestellter Messbereich max'</v>
      </c>
    </row>
    <row r="30" spans="1:18" x14ac:dyDescent="0.25">
      <c r="A30" s="9" t="s">
        <v>56</v>
      </c>
      <c r="B30" s="7" t="str">
        <f>SUBSTITUTE(SUBSTITUTE(SUBSTITUTE(SUBSTITUTE(Remain[[#This Row],[Description]]," ",""),"ä","ae"),"(",""),")","")</f>
        <v>Manufacturer</v>
      </c>
      <c r="C30" s="6" t="str">
        <f>Remain[[#Headers],[new uda /]]</f>
        <v>new uda /</v>
      </c>
      <c r="D30" s="6" t="s">
        <v>31</v>
      </c>
      <c r="E30" s="9" t="s">
        <v>27</v>
      </c>
      <c r="F30" s="6" t="str">
        <f>Remain[[#Headers],[UDA]]</f>
        <v>UDA</v>
      </c>
      <c r="G30" s="6" t="str">
        <f>"Tg"&amp;Remain[[#This Row],[UDET desc]]&amp;Remain[[#This Row],[Desc E3D]]</f>
        <v>TgMeasurementManufacturer</v>
      </c>
      <c r="H30" s="6" t="str">
        <f t="shared" si="11"/>
        <v>TgMeasurementManufacturerUDA</v>
      </c>
      <c r="I30" s="6" t="str">
        <f t="shared" si="12"/>
        <v>Ablength 25</v>
      </c>
      <c r="J30" s="6" t="str">
        <f>Remain[[#Headers],[Ulength 250]]</f>
        <v>Ulength 250</v>
      </c>
      <c r="K30" s="6" t="str">
        <f>Remain[[#Headers],[Elelist ]]&amp;Remain[[#This Row],[Spalte1]]</f>
        <v>Elelist :TgObMeasurement</v>
      </c>
      <c r="L30" s="6" t="s">
        <v>95</v>
      </c>
      <c r="M30" s="6" t="str">
        <f t="shared" si="13"/>
        <v>udname 'TgMeasurementManufacturer'</v>
      </c>
      <c r="N30" s="6" t="str">
        <f>"Rptxt '"&amp;Remain[[#This Row],[UDA desc]]&amp;"'"</f>
        <v>Rptxt 'Hersteller'</v>
      </c>
      <c r="O30" s="6" t="str">
        <f>"desc '"&amp;Remain[[#This Row],[UDA desc]]&amp;"'"</f>
        <v>desc 'Hersteller'</v>
      </c>
      <c r="P30" s="6" t="str">
        <f t="shared" si="14"/>
        <v>new uda /TgMeasurementManufacturerUDA utype text Ablength 25 Ulength 250 Elelist :TgObMeasurement udname 'TgMeasurementManufacturer' Rptxt 'Hersteller' desc 'Hersteller'</v>
      </c>
      <c r="Q30" s="6" t="str">
        <f t="shared" si="15"/>
        <v>new attcol DbAttribute :TgMeasurementManufacturer</v>
      </c>
      <c r="R30" s="6" t="str">
        <f t="shared" si="2"/>
        <v>/TgMeasurementManufacturerUDA Rptxt 'Hersteller' desc 'Hersteller'</v>
      </c>
    </row>
    <row r="31" spans="1:18" x14ac:dyDescent="0.25">
      <c r="A31" s="9" t="s">
        <v>90</v>
      </c>
      <c r="B31" s="7" t="str">
        <f>SUBSTITUTE(SUBSTITUTE(SUBSTITUTE(SUBSTITUTE(Remain[[#This Row],[Description]]," ",""),"ä","ae"),"(",""),")","")</f>
        <v>ModelNumber</v>
      </c>
      <c r="C31" s="6" t="str">
        <f>Remain[[#Headers],[new uda /]]</f>
        <v>new uda /</v>
      </c>
      <c r="D31" s="6" t="s">
        <v>31</v>
      </c>
      <c r="E31" s="9" t="s">
        <v>28</v>
      </c>
      <c r="F31" s="6" t="str">
        <f>Remain[[#Headers],[UDA]]</f>
        <v>UDA</v>
      </c>
      <c r="G31" s="6" t="str">
        <f>"Tg"&amp;Remain[[#This Row],[UDET desc]]&amp;Remain[[#This Row],[Desc E3D]]</f>
        <v>TgMeasurementModelNumber</v>
      </c>
      <c r="H31" s="6" t="str">
        <f t="shared" si="11"/>
        <v>TgMeasurementModelNumberUDA</v>
      </c>
      <c r="I31" s="6" t="str">
        <f t="shared" si="12"/>
        <v>Ablength 24</v>
      </c>
      <c r="J31" s="6" t="str">
        <f>Remain[[#Headers],[Ulength 250]]</f>
        <v>Ulength 250</v>
      </c>
      <c r="K31" s="6" t="str">
        <f>Remain[[#Headers],[Elelist ]]&amp;Remain[[#This Row],[Spalte1]]</f>
        <v>Elelist :TgObMeasurement</v>
      </c>
      <c r="L31" s="6" t="s">
        <v>95</v>
      </c>
      <c r="M31" s="6" t="str">
        <f t="shared" si="13"/>
        <v>udname 'TgMeasurementModelNumber'</v>
      </c>
      <c r="N31" s="6" t="str">
        <f>"Rptxt '"&amp;Remain[[#This Row],[UDA desc]]&amp;"'"</f>
        <v>Rptxt 'Typenbezeichnung'</v>
      </c>
      <c r="O31" s="6" t="str">
        <f>"desc '"&amp;Remain[[#This Row],[UDA desc]]&amp;"'"</f>
        <v>desc 'Typenbezeichnung'</v>
      </c>
      <c r="P31" s="6" t="str">
        <f t="shared" si="14"/>
        <v>new uda /TgMeasurementModelNumberUDA utype text Ablength 24 Ulength 250 Elelist :TgObMeasurement udname 'TgMeasurementModelNumber' Rptxt 'Typenbezeichnung' desc 'Typenbezeichnung'</v>
      </c>
      <c r="Q31" s="6" t="str">
        <f t="shared" si="15"/>
        <v>new attcol DbAttribute :TgMeasurementModelNumber</v>
      </c>
      <c r="R31" s="6" t="str">
        <f t="shared" si="2"/>
        <v>/TgMeasurementModelNumberUDA Rptxt 'Typenbezeichnung' desc 'Typenbezeichnung'</v>
      </c>
    </row>
    <row r="32" spans="1:18" x14ac:dyDescent="0.25">
      <c r="A32" s="9" t="s">
        <v>91</v>
      </c>
      <c r="B32" s="7" t="str">
        <f>SUBSTITUTE(SUBSTITUTE(SUBSTITUTE(SUBSTITUTE(Remain[[#This Row],[Description]]," ",""),"ä","ae"),"(",""),")","")</f>
        <v>SignalType</v>
      </c>
      <c r="C32" s="6" t="str">
        <f>Remain[[#Headers],[new uda /]]</f>
        <v>new uda /</v>
      </c>
      <c r="D32" s="6" t="s">
        <v>31</v>
      </c>
      <c r="E32" s="9" t="s">
        <v>29</v>
      </c>
      <c r="F32" s="6" t="str">
        <f>Remain[[#Headers],[UDA]]</f>
        <v>UDA</v>
      </c>
      <c r="G32" s="6" t="str">
        <f>"Tg"&amp;Remain[[#This Row],[UDET desc]]&amp;Remain[[#This Row],[Desc E3D]]</f>
        <v>TgMeasurementSignalType</v>
      </c>
      <c r="H32" s="6" t="str">
        <f t="shared" si="11"/>
        <v>TgMeasurementSignalTypeUDA</v>
      </c>
      <c r="I32" s="6" t="str">
        <f t="shared" si="12"/>
        <v>Ablength 23</v>
      </c>
      <c r="J32" s="6" t="str">
        <f>Remain[[#Headers],[Ulength 250]]</f>
        <v>Ulength 250</v>
      </c>
      <c r="K32" s="6" t="str">
        <f>Remain[[#Headers],[Elelist ]]&amp;Remain[[#This Row],[Spalte1]]</f>
        <v>Elelist :TgObMeasurement</v>
      </c>
      <c r="L32" s="6" t="s">
        <v>95</v>
      </c>
      <c r="M32" s="6" t="str">
        <f t="shared" si="13"/>
        <v>udname 'TgMeasurementSignalType'</v>
      </c>
      <c r="N32" s="6" t="str">
        <f>"Rptxt '"&amp;Remain[[#This Row],[UDA desc]]&amp;"'"</f>
        <v>Rptxt 'Signalart'</v>
      </c>
      <c r="O32" s="6" t="str">
        <f>"desc '"&amp;Remain[[#This Row],[UDA desc]]&amp;"'"</f>
        <v>desc 'Signalart'</v>
      </c>
      <c r="P32" s="6" t="str">
        <f t="shared" si="14"/>
        <v>new uda /TgMeasurementSignalTypeUDA utype text Ablength 23 Ulength 250 Elelist :TgObMeasurement udname 'TgMeasurementSignalType' Rptxt 'Signalart' desc 'Signalart'</v>
      </c>
      <c r="Q32" s="6" t="str">
        <f t="shared" si="15"/>
        <v>new attcol DbAttribute :TgMeasurementSignalType</v>
      </c>
      <c r="R32" s="6" t="str">
        <f t="shared" si="2"/>
        <v>/TgMeasurementSignalTypeUDA Rptxt 'Signalart' desc 'Signalart'</v>
      </c>
    </row>
    <row r="33" spans="1:18" x14ac:dyDescent="0.25">
      <c r="A33" s="9" t="s">
        <v>92</v>
      </c>
      <c r="B33" s="7" t="str">
        <f>SUBSTITUTE(SUBSTITUTE(SUBSTITUTE(SUBSTITUTE(Remain[[#This Row],[Description]]," ",""),"ä","ae"),"(",""),")","")</f>
        <v>SignalLevel</v>
      </c>
      <c r="C33" s="6" t="str">
        <f>Remain[[#Headers],[new uda /]]</f>
        <v>new uda /</v>
      </c>
      <c r="D33" s="6" t="s">
        <v>31</v>
      </c>
      <c r="E33" s="9" t="s">
        <v>30</v>
      </c>
      <c r="F33" s="6" t="str">
        <f>Remain[[#Headers],[UDA]]</f>
        <v>UDA</v>
      </c>
      <c r="G33" s="6" t="str">
        <f>"Tg"&amp;Remain[[#This Row],[UDET desc]]&amp;Remain[[#This Row],[Desc E3D]]</f>
        <v>TgMeasurementSignalLevel</v>
      </c>
      <c r="H33" s="6" t="str">
        <f t="shared" si="11"/>
        <v>TgMeasurementSignalLevelUDA</v>
      </c>
      <c r="I33" s="6" t="str">
        <f t="shared" si="12"/>
        <v>Ablength 24</v>
      </c>
      <c r="J33" s="6" t="str">
        <f>Remain[[#Headers],[Ulength 250]]</f>
        <v>Ulength 250</v>
      </c>
      <c r="K33" s="6" t="str">
        <f>Remain[[#Headers],[Elelist ]]&amp;Remain[[#This Row],[Spalte1]]</f>
        <v>Elelist :TgObMeasurement</v>
      </c>
      <c r="L33" s="6" t="s">
        <v>95</v>
      </c>
      <c r="M33" s="6" t="str">
        <f t="shared" si="13"/>
        <v>udname 'TgMeasurementSignalLevel'</v>
      </c>
      <c r="N33" s="6" t="str">
        <f>"Rptxt '"&amp;Remain[[#This Row],[UDA desc]]&amp;"'"</f>
        <v>Rptxt 'Signalpegel'</v>
      </c>
      <c r="O33" s="6" t="str">
        <f>"desc '"&amp;Remain[[#This Row],[UDA desc]]&amp;"'"</f>
        <v>desc 'Signalpegel'</v>
      </c>
      <c r="P33" s="6" t="str">
        <f t="shared" si="14"/>
        <v>new uda /TgMeasurementSignalLevelUDA utype text Ablength 24 Ulength 250 Elelist :TgObMeasurement udname 'TgMeasurementSignalLevel' Rptxt 'Signalpegel' desc 'Signalpegel'</v>
      </c>
      <c r="Q33" s="6" t="str">
        <f t="shared" si="15"/>
        <v>new attcol DbAttribute :TgMeasurementSignalLevel</v>
      </c>
      <c r="R33" s="6" t="str">
        <f t="shared" si="2"/>
        <v>/TgMeasurementSignalLevelUDA Rptxt 'Signalpegel' desc 'Signalpegel'</v>
      </c>
    </row>
    <row r="34" spans="1:18" x14ac:dyDescent="0.25">
      <c r="A34" s="9" t="s">
        <v>93</v>
      </c>
      <c r="B34" s="7" t="str">
        <f>SUBSTITUTE(SUBSTITUTE(SUBSTITUTE(SUBSTITUTE(Remain[[#This Row],[Description]]," ",""),"ä","ae"),"(",""),")","")</f>
        <v>CommentEuC_Engineering</v>
      </c>
      <c r="C34" s="6" t="str">
        <f>Remain[[#Headers],[new uda /]]</f>
        <v>new uda /</v>
      </c>
      <c r="D34" s="6" t="s">
        <v>31</v>
      </c>
      <c r="E34" s="9" t="s">
        <v>71</v>
      </c>
      <c r="F34" s="6" t="str">
        <f>Remain[[#Headers],[UDA]]</f>
        <v>UDA</v>
      </c>
      <c r="G34" s="6" t="str">
        <f>"Tg"&amp;Remain[[#This Row],[UDET desc]]&amp;Remain[[#This Row],[Desc E3D]]</f>
        <v>TgMeasurementCommentEuC_Engineering</v>
      </c>
      <c r="H34" s="6" t="str">
        <f t="shared" si="11"/>
        <v>TgMeasurementCommentEuC_EngineeringUDA</v>
      </c>
      <c r="I34" s="6" t="str">
        <f t="shared" si="12"/>
        <v>Ablength 35</v>
      </c>
      <c r="J34" s="6" t="str">
        <f>Remain[[#Headers],[Ulength 250]]</f>
        <v>Ulength 250</v>
      </c>
      <c r="K34" s="6" t="str">
        <f>Remain[[#Headers],[Elelist ]]&amp;Remain[[#This Row],[Spalte1]]</f>
        <v>Elelist :TgObMeasurement</v>
      </c>
      <c r="L34" s="6" t="s">
        <v>95</v>
      </c>
      <c r="M34" s="6" t="str">
        <f t="shared" si="13"/>
        <v>udname 'TgMeasurementCommentEuC_Engineering'</v>
      </c>
      <c r="N34" s="6" t="str">
        <f>"Rptxt '"&amp;Remain[[#This Row],[UDA desc]]&amp;"'"</f>
        <v>Rptxt 'Anmerkungen E&amp;C Konstruktion'</v>
      </c>
      <c r="O34" s="6" t="str">
        <f>"desc '"&amp;Remain[[#This Row],[UDA desc]]&amp;"'"</f>
        <v>desc 'Anmerkungen E&amp;C Konstruktion'</v>
      </c>
      <c r="P34" s="6" t="str">
        <f t="shared" si="14"/>
        <v>new uda /TgMeasurementCommentEuC_EngineeringUDA utype text Ablength 35 Ulength 250 Elelist :TgObMeasurement udname 'TgMeasurementCommentEuC_Engineering' Rptxt 'Anmerkungen E&amp;C Konstruktion' desc 'Anmerkungen E&amp;C Konstruktion'</v>
      </c>
      <c r="Q34" s="6" t="str">
        <f t="shared" si="15"/>
        <v>new attcol DbAttribute :TgMeasurementCommentEuC_Engineering</v>
      </c>
      <c r="R34" s="6" t="str">
        <f t="shared" ref="R34:R65" si="16">CONCATENATE("/",$H34," ",$N34," ",$O34)</f>
        <v>/TgMeasurementCommentEuC_EngineeringUDA Rptxt 'Anmerkungen E&amp;C Konstruktion' desc 'Anmerkungen E&amp;C Konstruktion'</v>
      </c>
    </row>
    <row r="35" spans="1:18" x14ac:dyDescent="0.25">
      <c r="A35" s="10" t="s">
        <v>50</v>
      </c>
      <c r="B35" s="7" t="str">
        <f>SUBSTITUTE(SUBSTITUTE(SUBSTITUTE(SUBSTITUTE(Remain[[#This Row],[Description]]," ",""),"ä","ae"),"(",""),")","")</f>
        <v>DNArrive</v>
      </c>
      <c r="C35" s="6" t="str">
        <f>Remain[[#Headers],[new uda /]]</f>
        <v>new uda /</v>
      </c>
      <c r="D35" s="6" t="s">
        <v>49</v>
      </c>
      <c r="E35" s="6" t="s">
        <v>38</v>
      </c>
      <c r="F35" s="6" t="str">
        <f>Remain[[#Headers],[UDA]]</f>
        <v>UDA</v>
      </c>
      <c r="G35" s="6" t="str">
        <f>"Tg"&amp;Remain[[#This Row],[UDET desc]]&amp;Remain[[#This Row],[Desc E3D]]</f>
        <v>TgValveDNArrive</v>
      </c>
      <c r="H35" s="6" t="str">
        <f t="shared" ref="H35:H63" si="17">G35&amp;F35</f>
        <v>TgValveDNArriveUDA</v>
      </c>
      <c r="I35" s="6" t="str">
        <f t="shared" ref="I35:I63" si="18">"Ablength "&amp; LEN(G35)</f>
        <v>Ablength 15</v>
      </c>
      <c r="J35" s="6" t="str">
        <f>Remain[[#Headers],[Ulength 250]]</f>
        <v>Ulength 250</v>
      </c>
      <c r="K35" s="6" t="str">
        <f>Remain[[#Headers],[Elelist ]]&amp;Remain[[#This Row],[Spalte1]]</f>
        <v>Elelist :TgObValve</v>
      </c>
      <c r="L35" s="6" t="s">
        <v>48</v>
      </c>
      <c r="M35" s="6" t="str">
        <f t="shared" ref="M35:M63" si="19">"udname '"&amp;G35&amp;"'"</f>
        <v>udname 'TgValveDNArrive'</v>
      </c>
      <c r="N35" s="6" t="str">
        <f>"Rptxt '"&amp;Remain[[#This Row],[UDA desc]]&amp;"'"</f>
        <v>Rptxt 'DN (Eingang)'</v>
      </c>
      <c r="O35" s="6" t="str">
        <f>"desc '"&amp;Remain[[#This Row],[UDA desc]]&amp;"'"</f>
        <v>desc 'DN (Eingang)'</v>
      </c>
      <c r="P35" s="6" t="str">
        <f t="shared" ref="P35:P63" si="20">CONCATENATE($C35,$H35," utype text"," ",$I35," ",$J35," ",$K35," ",$M35," ",$N35," ",$O35)</f>
        <v>new uda /TgValveDNArriveUDA utype text Ablength 15 Ulength 250 Elelist :TgObValve udname 'TgValveDNArrive' Rptxt 'DN (Eingang)' desc 'DN (Eingang)'</v>
      </c>
      <c r="Q35" s="6" t="str">
        <f t="shared" ref="Q35:Q63" si="21">"new attcol DbAttribute :"&amp;$G35</f>
        <v>new attcol DbAttribute :TgValveDNArrive</v>
      </c>
      <c r="R35" s="6" t="str">
        <f t="shared" si="16"/>
        <v>/TgValveDNArriveUDA Rptxt 'DN (Eingang)' desc 'DN (Eingang)'</v>
      </c>
    </row>
    <row r="36" spans="1:18" x14ac:dyDescent="0.25">
      <c r="A36" s="10" t="s">
        <v>51</v>
      </c>
      <c r="B36" s="7" t="str">
        <f>SUBSTITUTE(SUBSTITUTE(SUBSTITUTE(SUBSTITUTE(Remain[[#This Row],[Description]]," ",""),"ä","ae"),"(",""),")","")</f>
        <v>PNArrive</v>
      </c>
      <c r="C36" s="6" t="str">
        <f>Remain[[#Headers],[new uda /]]</f>
        <v>new uda /</v>
      </c>
      <c r="D36" s="6" t="s">
        <v>49</v>
      </c>
      <c r="E36" s="6" t="s">
        <v>39</v>
      </c>
      <c r="F36" s="6" t="str">
        <f>Remain[[#Headers],[UDA]]</f>
        <v>UDA</v>
      </c>
      <c r="G36" s="6" t="str">
        <f>"Tg"&amp;Remain[[#This Row],[UDET desc]]&amp;Remain[[#This Row],[Desc E3D]]</f>
        <v>TgValvePNArrive</v>
      </c>
      <c r="H36" s="6" t="str">
        <f t="shared" si="17"/>
        <v>TgValvePNArriveUDA</v>
      </c>
      <c r="I36" s="6" t="str">
        <f t="shared" si="18"/>
        <v>Ablength 15</v>
      </c>
      <c r="J36" s="6" t="str">
        <f>Remain[[#Headers],[Ulength 250]]</f>
        <v>Ulength 250</v>
      </c>
      <c r="K36" s="6" t="str">
        <f>Remain[[#Headers],[Elelist ]]&amp;Remain[[#This Row],[Spalte1]]</f>
        <v>Elelist :TgObValve</v>
      </c>
      <c r="L36" s="6" t="s">
        <v>48</v>
      </c>
      <c r="M36" s="6" t="str">
        <f t="shared" si="19"/>
        <v>udname 'TgValvePNArrive'</v>
      </c>
      <c r="N36" s="6" t="str">
        <f>"Rptxt '"&amp;Remain[[#This Row],[UDA desc]]&amp;"'"</f>
        <v>Rptxt 'PN (Eingang)'</v>
      </c>
      <c r="O36" s="6" t="str">
        <f>"desc '"&amp;Remain[[#This Row],[UDA desc]]&amp;"'"</f>
        <v>desc 'PN (Eingang)'</v>
      </c>
      <c r="P36" s="6" t="str">
        <f t="shared" si="20"/>
        <v>new uda /TgValvePNArriveUDA utype text Ablength 15 Ulength 250 Elelist :TgObValve udname 'TgValvePNArrive' Rptxt 'PN (Eingang)' desc 'PN (Eingang)'</v>
      </c>
      <c r="Q36" s="6" t="str">
        <f t="shared" si="21"/>
        <v>new attcol DbAttribute :TgValvePNArrive</v>
      </c>
      <c r="R36" s="6" t="str">
        <f t="shared" si="16"/>
        <v>/TgValvePNArriveUDA Rptxt 'PN (Eingang)' desc 'PN (Eingang)'</v>
      </c>
    </row>
    <row r="37" spans="1:18" x14ac:dyDescent="0.25">
      <c r="A37" s="10" t="s">
        <v>52</v>
      </c>
      <c r="B37" s="7" t="str">
        <f>SUBSTITUTE(SUBSTITUTE(SUBSTITUTE(SUBSTITUTE(Remain[[#This Row],[Description]]," ",""),"ä","ae"),"(",""),")","")</f>
        <v>ArriveType</v>
      </c>
      <c r="C37" s="6" t="str">
        <f>Remain[[#Headers],[new uda /]]</f>
        <v>new uda /</v>
      </c>
      <c r="D37" s="6" t="s">
        <v>49</v>
      </c>
      <c r="E37" s="6" t="s">
        <v>45</v>
      </c>
      <c r="F37" s="6" t="str">
        <f>Remain[[#Headers],[UDA]]</f>
        <v>UDA</v>
      </c>
      <c r="G37" s="6" t="str">
        <f>"Tg"&amp;Remain[[#This Row],[UDET desc]]&amp;Remain[[#This Row],[Desc E3D]]</f>
        <v>TgValveArriveType</v>
      </c>
      <c r="H37" s="6" t="str">
        <f t="shared" si="17"/>
        <v>TgValveArriveTypeUDA</v>
      </c>
      <c r="I37" s="6" t="str">
        <f t="shared" si="18"/>
        <v>Ablength 17</v>
      </c>
      <c r="J37" s="6" t="str">
        <f>Remain[[#Headers],[Ulength 250]]</f>
        <v>Ulength 250</v>
      </c>
      <c r="K37" s="6" t="str">
        <f>Remain[[#Headers],[Elelist ]]&amp;Remain[[#This Row],[Spalte1]]</f>
        <v>Elelist :TgObValve</v>
      </c>
      <c r="L37" s="6" t="s">
        <v>48</v>
      </c>
      <c r="M37" s="6" t="str">
        <f t="shared" si="19"/>
        <v>udname 'TgValveArriveType'</v>
      </c>
      <c r="N37" s="6" t="str">
        <f>"Rptxt '"&amp;Remain[[#This Row],[UDA desc]]&amp;"'"</f>
        <v>Rptxt 'Eingang Art'</v>
      </c>
      <c r="O37" s="6" t="str">
        <f>"desc '"&amp;Remain[[#This Row],[UDA desc]]&amp;"'"</f>
        <v>desc 'Eingang Art'</v>
      </c>
      <c r="P37" s="6" t="str">
        <f t="shared" si="20"/>
        <v>new uda /TgValveArriveTypeUDA utype text Ablength 17 Ulength 250 Elelist :TgObValve udname 'TgValveArriveType' Rptxt 'Eingang Art' desc 'Eingang Art'</v>
      </c>
      <c r="Q37" s="6" t="str">
        <f t="shared" si="21"/>
        <v>new attcol DbAttribute :TgValveArriveType</v>
      </c>
      <c r="R37" s="6" t="str">
        <f t="shared" si="16"/>
        <v>/TgValveArriveTypeUDA Rptxt 'Eingang Art' desc 'Eingang Art'</v>
      </c>
    </row>
    <row r="38" spans="1:18" x14ac:dyDescent="0.25">
      <c r="A38" s="10" t="s">
        <v>53</v>
      </c>
      <c r="B38" s="7" t="str">
        <f>SUBSTITUTE(SUBSTITUTE(SUBSTITUTE(SUBSTITUTE(Remain[[#This Row],[Description]]," ",""),"ä","ae"),"(",""),")","")</f>
        <v>DNLeave</v>
      </c>
      <c r="C38" s="6" t="str">
        <f>Remain[[#Headers],[new uda /]]</f>
        <v>new uda /</v>
      </c>
      <c r="D38" s="6" t="s">
        <v>49</v>
      </c>
      <c r="E38" s="6" t="s">
        <v>40</v>
      </c>
      <c r="F38" s="6" t="str">
        <f>Remain[[#Headers],[UDA]]</f>
        <v>UDA</v>
      </c>
      <c r="G38" s="6" t="str">
        <f>"Tg"&amp;Remain[[#This Row],[UDET desc]]&amp;Remain[[#This Row],[Desc E3D]]</f>
        <v>TgValveDNLeave</v>
      </c>
      <c r="H38" s="6" t="str">
        <f t="shared" si="17"/>
        <v>TgValveDNLeaveUDA</v>
      </c>
      <c r="I38" s="6" t="str">
        <f t="shared" si="18"/>
        <v>Ablength 14</v>
      </c>
      <c r="J38" s="6" t="str">
        <f>Remain[[#Headers],[Ulength 250]]</f>
        <v>Ulength 250</v>
      </c>
      <c r="K38" s="6" t="str">
        <f>Remain[[#Headers],[Elelist ]]&amp;Remain[[#This Row],[Spalte1]]</f>
        <v>Elelist :TgObValve</v>
      </c>
      <c r="L38" s="6" t="s">
        <v>48</v>
      </c>
      <c r="M38" s="6" t="str">
        <f t="shared" si="19"/>
        <v>udname 'TgValveDNLeave'</v>
      </c>
      <c r="N38" s="6" t="str">
        <f>"Rptxt '"&amp;Remain[[#This Row],[UDA desc]]&amp;"'"</f>
        <v>Rptxt 'DN (Ausgang)'</v>
      </c>
      <c r="O38" s="6" t="str">
        <f>"desc '"&amp;Remain[[#This Row],[UDA desc]]&amp;"'"</f>
        <v>desc 'DN (Ausgang)'</v>
      </c>
      <c r="P38" s="6" t="str">
        <f t="shared" si="20"/>
        <v>new uda /TgValveDNLeaveUDA utype text Ablength 14 Ulength 250 Elelist :TgObValve udname 'TgValveDNLeave' Rptxt 'DN (Ausgang)' desc 'DN (Ausgang)'</v>
      </c>
      <c r="Q38" s="6" t="str">
        <f t="shared" si="21"/>
        <v>new attcol DbAttribute :TgValveDNLeave</v>
      </c>
      <c r="R38" s="6" t="str">
        <f t="shared" si="16"/>
        <v>/TgValveDNLeaveUDA Rptxt 'DN (Ausgang)' desc 'DN (Ausgang)'</v>
      </c>
    </row>
    <row r="39" spans="1:18" x14ac:dyDescent="0.25">
      <c r="A39" s="10" t="s">
        <v>54</v>
      </c>
      <c r="B39" s="7" t="str">
        <f>SUBSTITUTE(SUBSTITUTE(SUBSTITUTE(SUBSTITUTE(Remain[[#This Row],[Description]]," ",""),"ä","ae"),"(",""),")","")</f>
        <v>PNLeave</v>
      </c>
      <c r="C39" s="6" t="str">
        <f>Remain[[#Headers],[new uda /]]</f>
        <v>new uda /</v>
      </c>
      <c r="D39" s="6" t="s">
        <v>49</v>
      </c>
      <c r="E39" s="6" t="s">
        <v>41</v>
      </c>
      <c r="F39" s="6" t="str">
        <f>Remain[[#Headers],[UDA]]</f>
        <v>UDA</v>
      </c>
      <c r="G39" s="6" t="str">
        <f>"Tg"&amp;Remain[[#This Row],[UDET desc]]&amp;Remain[[#This Row],[Desc E3D]]</f>
        <v>TgValvePNLeave</v>
      </c>
      <c r="H39" s="6" t="str">
        <f t="shared" si="17"/>
        <v>TgValvePNLeaveUDA</v>
      </c>
      <c r="I39" s="6" t="str">
        <f t="shared" si="18"/>
        <v>Ablength 14</v>
      </c>
      <c r="J39" s="6" t="str">
        <f>Remain[[#Headers],[Ulength 250]]</f>
        <v>Ulength 250</v>
      </c>
      <c r="K39" s="6" t="str">
        <f>Remain[[#Headers],[Elelist ]]&amp;Remain[[#This Row],[Spalte1]]</f>
        <v>Elelist :TgObValve</v>
      </c>
      <c r="L39" s="6" t="s">
        <v>48</v>
      </c>
      <c r="M39" s="6" t="str">
        <f t="shared" si="19"/>
        <v>udname 'TgValvePNLeave'</v>
      </c>
      <c r="N39" s="6" t="str">
        <f>"Rptxt '"&amp;Remain[[#This Row],[UDA desc]]&amp;"'"</f>
        <v>Rptxt 'PN (Ausgang)'</v>
      </c>
      <c r="O39" s="6" t="str">
        <f>"desc '"&amp;Remain[[#This Row],[UDA desc]]&amp;"'"</f>
        <v>desc 'PN (Ausgang)'</v>
      </c>
      <c r="P39" s="6" t="str">
        <f t="shared" si="20"/>
        <v>new uda /TgValvePNLeaveUDA utype text Ablength 14 Ulength 250 Elelist :TgObValve udname 'TgValvePNLeave' Rptxt 'PN (Ausgang)' desc 'PN (Ausgang)'</v>
      </c>
      <c r="Q39" s="6" t="str">
        <f t="shared" si="21"/>
        <v>new attcol DbAttribute :TgValvePNLeave</v>
      </c>
      <c r="R39" s="6" t="str">
        <f t="shared" si="16"/>
        <v>/TgValvePNLeaveUDA Rptxt 'PN (Ausgang)' desc 'PN (Ausgang)'</v>
      </c>
    </row>
    <row r="40" spans="1:18" x14ac:dyDescent="0.25">
      <c r="A40" s="10" t="s">
        <v>55</v>
      </c>
      <c r="B40" s="7" t="str">
        <f>SUBSTITUTE(SUBSTITUTE(SUBSTITUTE(SUBSTITUTE(Remain[[#This Row],[Description]]," ",""),"ä","ae"),"(",""),")","")</f>
        <v>LeaveType</v>
      </c>
      <c r="C40" s="6" t="str">
        <f>Remain[[#Headers],[new uda /]]</f>
        <v>new uda /</v>
      </c>
      <c r="D40" s="6" t="s">
        <v>49</v>
      </c>
      <c r="E40" s="6" t="s">
        <v>46</v>
      </c>
      <c r="F40" s="6" t="str">
        <f>Remain[[#Headers],[UDA]]</f>
        <v>UDA</v>
      </c>
      <c r="G40" s="6" t="str">
        <f>"Tg"&amp;Remain[[#This Row],[UDET desc]]&amp;Remain[[#This Row],[Desc E3D]]</f>
        <v>TgValveLeaveType</v>
      </c>
      <c r="H40" s="6" t="str">
        <f t="shared" si="17"/>
        <v>TgValveLeaveTypeUDA</v>
      </c>
      <c r="I40" s="6" t="str">
        <f t="shared" si="18"/>
        <v>Ablength 16</v>
      </c>
      <c r="J40" s="6" t="str">
        <f>Remain[[#Headers],[Ulength 250]]</f>
        <v>Ulength 250</v>
      </c>
      <c r="K40" s="6" t="str">
        <f>Remain[[#Headers],[Elelist ]]&amp;Remain[[#This Row],[Spalte1]]</f>
        <v>Elelist :TgObValve</v>
      </c>
      <c r="L40" s="6" t="s">
        <v>48</v>
      </c>
      <c r="M40" s="6" t="str">
        <f t="shared" si="19"/>
        <v>udname 'TgValveLeaveType'</v>
      </c>
      <c r="N40" s="6" t="str">
        <f>"Rptxt '"&amp;Remain[[#This Row],[UDA desc]]&amp;"'"</f>
        <v>Rptxt 'Ausgang Art'</v>
      </c>
      <c r="O40" s="6" t="str">
        <f>"desc '"&amp;Remain[[#This Row],[UDA desc]]&amp;"'"</f>
        <v>desc 'Ausgang Art'</v>
      </c>
      <c r="P40" s="6" t="str">
        <f t="shared" si="20"/>
        <v>new uda /TgValveLeaveTypeUDA utype text Ablength 16 Ulength 250 Elelist :TgObValve udname 'TgValveLeaveType' Rptxt 'Ausgang Art' desc 'Ausgang Art'</v>
      </c>
      <c r="Q40" s="6" t="str">
        <f t="shared" si="21"/>
        <v>new attcol DbAttribute :TgValveLeaveType</v>
      </c>
      <c r="R40" s="6" t="str">
        <f t="shared" si="16"/>
        <v>/TgValveLeaveTypeUDA Rptxt 'Ausgang Art' desc 'Ausgang Art'</v>
      </c>
    </row>
    <row r="41" spans="1:18" x14ac:dyDescent="0.25">
      <c r="A41" s="10" t="s">
        <v>56</v>
      </c>
      <c r="B41" s="7" t="str">
        <f>SUBSTITUTE(SUBSTITUTE(SUBSTITUTE(SUBSTITUTE(Remain[[#This Row],[Description]]," ",""),"ä","ae"),"(",""),")","")</f>
        <v>Manufacturer</v>
      </c>
      <c r="C41" s="6" t="str">
        <f>Remain[[#Headers],[new uda /]]</f>
        <v>new uda /</v>
      </c>
      <c r="D41" s="6" t="s">
        <v>49</v>
      </c>
      <c r="E41" s="6" t="s">
        <v>27</v>
      </c>
      <c r="F41" s="6" t="str">
        <f>Remain[[#Headers],[UDA]]</f>
        <v>UDA</v>
      </c>
      <c r="G41" s="6" t="str">
        <f>"Tg"&amp;Remain[[#This Row],[UDET desc]]&amp;Remain[[#This Row],[Desc E3D]]</f>
        <v>TgValveManufacturer</v>
      </c>
      <c r="H41" s="6" t="str">
        <f t="shared" si="17"/>
        <v>TgValveManufacturerUDA</v>
      </c>
      <c r="I41" s="6" t="str">
        <f t="shared" si="18"/>
        <v>Ablength 19</v>
      </c>
      <c r="J41" s="6" t="str">
        <f>Remain[[#Headers],[Ulength 250]]</f>
        <v>Ulength 250</v>
      </c>
      <c r="K41" s="6" t="str">
        <f>Remain[[#Headers],[Elelist ]]&amp;Remain[[#This Row],[Spalte1]]</f>
        <v>Elelist :TgObValve</v>
      </c>
      <c r="L41" s="6" t="s">
        <v>48</v>
      </c>
      <c r="M41" s="6" t="str">
        <f t="shared" si="19"/>
        <v>udname 'TgValveManufacturer'</v>
      </c>
      <c r="N41" s="6" t="str">
        <f>"Rptxt '"&amp;Remain[[#This Row],[UDA desc]]&amp;"'"</f>
        <v>Rptxt 'Hersteller'</v>
      </c>
      <c r="O41" s="6" t="str">
        <f>"desc '"&amp;Remain[[#This Row],[UDA desc]]&amp;"'"</f>
        <v>desc 'Hersteller'</v>
      </c>
      <c r="P41" s="6" t="str">
        <f t="shared" si="20"/>
        <v>new uda /TgValveManufacturerUDA utype text Ablength 19 Ulength 250 Elelist :TgObValve udname 'TgValveManufacturer' Rptxt 'Hersteller' desc 'Hersteller'</v>
      </c>
      <c r="Q41" s="6" t="str">
        <f t="shared" si="21"/>
        <v>new attcol DbAttribute :TgValveManufacturer</v>
      </c>
      <c r="R41" s="6" t="str">
        <f t="shared" si="16"/>
        <v>/TgValveManufacturerUDA Rptxt 'Hersteller' desc 'Hersteller'</v>
      </c>
    </row>
    <row r="42" spans="1:18" x14ac:dyDescent="0.25">
      <c r="A42" s="10" t="s">
        <v>57</v>
      </c>
      <c r="B42" s="7" t="str">
        <f>SUBSTITUTE(SUBSTITUTE(SUBSTITUTE(SUBSTITUTE(Remain[[#This Row],[Description]]," ",""),"ä","ae"),"(",""),")","")</f>
        <v>Type1</v>
      </c>
      <c r="C42" s="6" t="str">
        <f>Remain[[#Headers],[new uda /]]</f>
        <v>new uda /</v>
      </c>
      <c r="D42" s="6" t="s">
        <v>49</v>
      </c>
      <c r="E42" s="6" t="s">
        <v>42</v>
      </c>
      <c r="F42" s="6" t="str">
        <f>Remain[[#Headers],[UDA]]</f>
        <v>UDA</v>
      </c>
      <c r="G42" s="6" t="str">
        <f>"Tg"&amp;Remain[[#This Row],[UDET desc]]&amp;Remain[[#This Row],[Desc E3D]]</f>
        <v>TgValveType1</v>
      </c>
      <c r="H42" s="6" t="str">
        <f t="shared" si="17"/>
        <v>TgValveType1UDA</v>
      </c>
      <c r="I42" s="6" t="str">
        <f t="shared" si="18"/>
        <v>Ablength 12</v>
      </c>
      <c r="J42" s="6" t="str">
        <f>Remain[[#Headers],[Ulength 250]]</f>
        <v>Ulength 250</v>
      </c>
      <c r="K42" s="6" t="str">
        <f>Remain[[#Headers],[Elelist ]]&amp;Remain[[#This Row],[Spalte1]]</f>
        <v>Elelist :TgObValve</v>
      </c>
      <c r="L42" s="6" t="s">
        <v>48</v>
      </c>
      <c r="M42" s="6" t="str">
        <f t="shared" si="19"/>
        <v>udname 'TgValveType1'</v>
      </c>
      <c r="N42" s="6" t="str">
        <f>"Rptxt '"&amp;Remain[[#This Row],[UDA desc]]&amp;"'"</f>
        <v>Rptxt 'Typ 1'</v>
      </c>
      <c r="O42" s="6" t="str">
        <f>"desc '"&amp;Remain[[#This Row],[UDA desc]]&amp;"'"</f>
        <v>desc 'Typ 1'</v>
      </c>
      <c r="P42" s="6" t="str">
        <f t="shared" si="20"/>
        <v>new uda /TgValveType1UDA utype text Ablength 12 Ulength 250 Elelist :TgObValve udname 'TgValveType1' Rptxt 'Typ 1' desc 'Typ 1'</v>
      </c>
      <c r="Q42" s="6" t="str">
        <f t="shared" si="21"/>
        <v>new attcol DbAttribute :TgValveType1</v>
      </c>
      <c r="R42" s="6" t="str">
        <f t="shared" si="16"/>
        <v>/TgValveType1UDA Rptxt 'Typ 1' desc 'Typ 1'</v>
      </c>
    </row>
    <row r="43" spans="1:18" x14ac:dyDescent="0.25">
      <c r="A43" s="10" t="s">
        <v>58</v>
      </c>
      <c r="B43" s="7" t="str">
        <f>SUBSTITUTE(SUBSTITUTE(SUBSTITUTE(SUBSTITUTE(Remain[[#This Row],[Description]]," ",""),"ä","ae"),"(",""),")","")</f>
        <v>Type2</v>
      </c>
      <c r="C43" s="6" t="str">
        <f>Remain[[#Headers],[new uda /]]</f>
        <v>new uda /</v>
      </c>
      <c r="D43" s="6" t="s">
        <v>49</v>
      </c>
      <c r="E43" s="6" t="s">
        <v>43</v>
      </c>
      <c r="F43" s="6" t="str">
        <f>Remain[[#Headers],[UDA]]</f>
        <v>UDA</v>
      </c>
      <c r="G43" s="6" t="str">
        <f>"Tg"&amp;Remain[[#This Row],[UDET desc]]&amp;Remain[[#This Row],[Desc E3D]]</f>
        <v>TgValveType2</v>
      </c>
      <c r="H43" s="6" t="str">
        <f t="shared" si="17"/>
        <v>TgValveType2UDA</v>
      </c>
      <c r="I43" s="6" t="str">
        <f t="shared" si="18"/>
        <v>Ablength 12</v>
      </c>
      <c r="J43" s="6" t="str">
        <f>Remain[[#Headers],[Ulength 250]]</f>
        <v>Ulength 250</v>
      </c>
      <c r="K43" s="6" t="str">
        <f>Remain[[#Headers],[Elelist ]]&amp;Remain[[#This Row],[Spalte1]]</f>
        <v>Elelist :TgObValve</v>
      </c>
      <c r="L43" s="6" t="s">
        <v>48</v>
      </c>
      <c r="M43" s="6" t="str">
        <f t="shared" si="19"/>
        <v>udname 'TgValveType2'</v>
      </c>
      <c r="N43" s="6" t="str">
        <f>"Rptxt '"&amp;Remain[[#This Row],[UDA desc]]&amp;"'"</f>
        <v>Rptxt 'Typ 2'</v>
      </c>
      <c r="O43" s="6" t="str">
        <f>"desc '"&amp;Remain[[#This Row],[UDA desc]]&amp;"'"</f>
        <v>desc 'Typ 2'</v>
      </c>
      <c r="P43" s="6" t="str">
        <f t="shared" si="20"/>
        <v>new uda /TgValveType2UDA utype text Ablength 12 Ulength 250 Elelist :TgObValve udname 'TgValveType2' Rptxt 'Typ 2' desc 'Typ 2'</v>
      </c>
      <c r="Q43" s="6" t="str">
        <f t="shared" si="21"/>
        <v>new attcol DbAttribute :TgValveType2</v>
      </c>
      <c r="R43" s="6" t="str">
        <f t="shared" si="16"/>
        <v>/TgValveType2UDA Rptxt 'Typ 2' desc 'Typ 2'</v>
      </c>
    </row>
    <row r="44" spans="1:18" x14ac:dyDescent="0.25">
      <c r="A44" s="10" t="s">
        <v>59</v>
      </c>
      <c r="B44" s="7" t="str">
        <f>SUBSTITUTE(SUBSTITUTE(SUBSTITUTE(SUBSTITUTE(Remain[[#This Row],[Description]]," ",""),"ä","ae"),"(",""),")","")</f>
        <v>TotalLength</v>
      </c>
      <c r="C44" s="6" t="str">
        <f>Remain[[#Headers],[new uda /]]</f>
        <v>new uda /</v>
      </c>
      <c r="D44" s="6" t="s">
        <v>49</v>
      </c>
      <c r="E44" s="6" t="s">
        <v>96</v>
      </c>
      <c r="F44" s="6" t="str">
        <f>Remain[[#Headers],[UDA]]</f>
        <v>UDA</v>
      </c>
      <c r="G44" s="6" t="str">
        <f>"Tg"&amp;Remain[[#This Row],[UDET desc]]&amp;Remain[[#This Row],[Desc E3D]]</f>
        <v>TgValveTotalLength</v>
      </c>
      <c r="H44" s="6" t="str">
        <f t="shared" si="17"/>
        <v>TgValveTotalLengthUDA</v>
      </c>
      <c r="I44" s="6" t="str">
        <f t="shared" si="18"/>
        <v>Ablength 18</v>
      </c>
      <c r="J44" s="6" t="str">
        <f>Remain[[#Headers],[Ulength 250]]</f>
        <v>Ulength 250</v>
      </c>
      <c r="K44" s="6" t="str">
        <f>Remain[[#Headers],[Elelist ]]&amp;Remain[[#This Row],[Spalte1]]</f>
        <v>Elelist :TgObValve</v>
      </c>
      <c r="L44" s="6" t="s">
        <v>48</v>
      </c>
      <c r="M44" s="6" t="str">
        <f t="shared" si="19"/>
        <v>udname 'TgValveTotalLength'</v>
      </c>
      <c r="N44" s="6" t="str">
        <f>"Rptxt '"&amp;Remain[[#This Row],[UDA desc]]&amp;"'"</f>
        <v>Rptxt 'Bau Länge'</v>
      </c>
      <c r="O44" s="6" t="str">
        <f>"desc '"&amp;Remain[[#This Row],[UDA desc]]&amp;"'"</f>
        <v>desc 'Bau Länge'</v>
      </c>
      <c r="P44" s="6" t="str">
        <f t="shared" si="20"/>
        <v>new uda /TgValveTotalLengthUDA utype text Ablength 18 Ulength 250 Elelist :TgObValve udname 'TgValveTotalLength' Rptxt 'Bau Länge' desc 'Bau Länge'</v>
      </c>
      <c r="Q44" s="6" t="str">
        <f t="shared" si="21"/>
        <v>new attcol DbAttribute :TgValveTotalLength</v>
      </c>
      <c r="R44" s="6" t="str">
        <f t="shared" si="16"/>
        <v>/TgValveTotalLengthUDA Rptxt 'Bau Länge' desc 'Bau Länge'</v>
      </c>
    </row>
    <row r="45" spans="1:18" x14ac:dyDescent="0.25">
      <c r="A45" s="10" t="s">
        <v>60</v>
      </c>
      <c r="B45" s="7" t="str">
        <f>SUBSTITUTE(SUBSTITUTE(SUBSTITUTE(SUBSTITUTE(Remain[[#This Row],[Description]]," ",""),"ä","ae"),"(",""),")","")</f>
        <v>BodyMaterialName</v>
      </c>
      <c r="C45" s="6" t="str">
        <f>Remain[[#Headers],[new uda /]]</f>
        <v>new uda /</v>
      </c>
      <c r="D45" s="6" t="s">
        <v>49</v>
      </c>
      <c r="E45" s="6" t="s">
        <v>47</v>
      </c>
      <c r="F45" s="6" t="str">
        <f>Remain[[#Headers],[UDA]]</f>
        <v>UDA</v>
      </c>
      <c r="G45" s="6" t="str">
        <f>"Tg"&amp;Remain[[#This Row],[UDET desc]]&amp;Remain[[#This Row],[Desc E3D]]</f>
        <v>TgValveBodyMaterialName</v>
      </c>
      <c r="H45" s="6" t="str">
        <f t="shared" si="17"/>
        <v>TgValveBodyMaterialNameUDA</v>
      </c>
      <c r="I45" s="6" t="str">
        <f t="shared" si="18"/>
        <v>Ablength 23</v>
      </c>
      <c r="J45" s="6" t="str">
        <f>Remain[[#Headers],[Ulength 250]]</f>
        <v>Ulength 250</v>
      </c>
      <c r="K45" s="6" t="str">
        <f>Remain[[#Headers],[Elelist ]]&amp;Remain[[#This Row],[Spalte1]]</f>
        <v>Elelist :TgObValve</v>
      </c>
      <c r="L45" s="6" t="s">
        <v>48</v>
      </c>
      <c r="M45" s="6" t="str">
        <f t="shared" si="19"/>
        <v>udname 'TgValveBodyMaterialName'</v>
      </c>
      <c r="N45" s="6" t="str">
        <f>"Rptxt '"&amp;Remain[[#This Row],[UDA desc]]&amp;"'"</f>
        <v>Rptxt 'Werkstoffname Gehäuse'</v>
      </c>
      <c r="O45" s="6" t="str">
        <f>"desc '"&amp;Remain[[#This Row],[UDA desc]]&amp;"'"</f>
        <v>desc 'Werkstoffname Gehäuse'</v>
      </c>
      <c r="P45" s="6" t="str">
        <f t="shared" si="20"/>
        <v>new uda /TgValveBodyMaterialNameUDA utype text Ablength 23 Ulength 250 Elelist :TgObValve udname 'TgValveBodyMaterialName' Rptxt 'Werkstoffname Gehäuse' desc 'Werkstoffname Gehäuse'</v>
      </c>
      <c r="Q45" s="6" t="str">
        <f t="shared" si="21"/>
        <v>new attcol DbAttribute :TgValveBodyMaterialName</v>
      </c>
      <c r="R45" s="6" t="str">
        <f t="shared" si="16"/>
        <v>/TgValveBodyMaterialNameUDA Rptxt 'Werkstoffname Gehäuse' desc 'Werkstoffname Gehäuse'</v>
      </c>
    </row>
    <row r="46" spans="1:18" x14ac:dyDescent="0.25">
      <c r="A46" s="10" t="s">
        <v>61</v>
      </c>
      <c r="B46" s="7" t="str">
        <f>SUBSTITUTE(SUBSTITUTE(SUBSTITUTE(SUBSTITUTE(Remain[[#This Row],[Description]]," ",""),"ä","ae"),"(",""),")","")</f>
        <v>Drive</v>
      </c>
      <c r="C46" s="6" t="str">
        <f>Remain[[#Headers],[new uda /]]</f>
        <v>new uda /</v>
      </c>
      <c r="D46" s="6" t="s">
        <v>49</v>
      </c>
      <c r="E46" s="6" t="s">
        <v>44</v>
      </c>
      <c r="F46" s="6" t="str">
        <f>Remain[[#Headers],[UDA]]</f>
        <v>UDA</v>
      </c>
      <c r="G46" s="6" t="str">
        <f>"Tg"&amp;Remain[[#This Row],[UDET desc]]&amp;Remain[[#This Row],[Desc E3D]]</f>
        <v>TgValveDrive</v>
      </c>
      <c r="H46" s="6" t="str">
        <f t="shared" si="17"/>
        <v>TgValveDriveUDA</v>
      </c>
      <c r="I46" s="6" t="str">
        <f t="shared" si="18"/>
        <v>Ablength 12</v>
      </c>
      <c r="J46" s="6" t="str">
        <f>Remain[[#Headers],[Ulength 250]]</f>
        <v>Ulength 250</v>
      </c>
      <c r="K46" s="6" t="str">
        <f>Remain[[#Headers],[Elelist ]]&amp;Remain[[#This Row],[Spalte1]]</f>
        <v>Elelist :TgObValve</v>
      </c>
      <c r="L46" s="6" t="s">
        <v>48</v>
      </c>
      <c r="M46" s="6" t="str">
        <f t="shared" si="19"/>
        <v>udname 'TgValveDrive'</v>
      </c>
      <c r="N46" s="6" t="str">
        <f>"Rptxt '"&amp;Remain[[#This Row],[UDA desc]]&amp;"'"</f>
        <v>Rptxt 'Antrieb'</v>
      </c>
      <c r="O46" s="6" t="str">
        <f>"desc '"&amp;Remain[[#This Row],[UDA desc]]&amp;"'"</f>
        <v>desc 'Antrieb'</v>
      </c>
      <c r="P46" s="6" t="str">
        <f t="shared" si="20"/>
        <v>new uda /TgValveDriveUDA utype text Ablength 12 Ulength 250 Elelist :TgObValve udname 'TgValveDrive' Rptxt 'Antrieb' desc 'Antrieb'</v>
      </c>
      <c r="Q46" s="6" t="str">
        <f t="shared" si="21"/>
        <v>new attcol DbAttribute :TgValveDrive</v>
      </c>
      <c r="R46" s="6" t="str">
        <f t="shared" si="16"/>
        <v>/TgValveDriveUDA Rptxt 'Antrieb' desc 'Antrieb'</v>
      </c>
    </row>
    <row r="47" spans="1:18" x14ac:dyDescent="0.25">
      <c r="A47" s="6"/>
      <c r="B47" s="7" t="str">
        <f>SUBSTITUTE(SUBSTITUTE(SUBSTITUTE(SUBSTITUTE(Remain[[#This Row],[Description]]," ",""),"ä","ae"),"(",""),")","")</f>
        <v/>
      </c>
      <c r="C47" s="6" t="str">
        <f>Remain[[#Headers],[new uda /]]</f>
        <v>new uda /</v>
      </c>
      <c r="D47" s="6"/>
      <c r="E47" s="6" t="s">
        <v>97</v>
      </c>
      <c r="F47" s="6" t="str">
        <f>Remain[[#Headers],[UDA]]</f>
        <v>UDA</v>
      </c>
      <c r="G47" s="6" t="str">
        <f>"Tg"&amp;Remain[[#This Row],[UDET desc]]&amp;Remain[[#This Row],[Desc E3D]]</f>
        <v>Tg</v>
      </c>
      <c r="H47" s="6" t="str">
        <f t="shared" si="17"/>
        <v>TgUDA</v>
      </c>
      <c r="I47" s="6" t="str">
        <f t="shared" si="18"/>
        <v>Ablength 2</v>
      </c>
      <c r="J47" s="6" t="str">
        <f>Remain[[#Headers],[Ulength 250]]</f>
        <v>Ulength 250</v>
      </c>
      <c r="K47" s="6" t="str">
        <f>Remain[[#Headers],[Elelist ]]&amp;Remain[[#This Row],[Spalte1]]</f>
        <v>Elelist :TgObValve</v>
      </c>
      <c r="L47" s="6" t="s">
        <v>48</v>
      </c>
      <c r="M47" s="6" t="str">
        <f t="shared" si="19"/>
        <v>udname 'Tg'</v>
      </c>
      <c r="N47" s="6" t="str">
        <f>"Rptxt '"&amp;Remain[[#This Row],[UDA desc]]&amp;"'"</f>
        <v>Rptxt '#############'</v>
      </c>
      <c r="O47" s="6" t="str">
        <f>"desc '"&amp;Remain[[#This Row],[UDA desc]]&amp;"'"</f>
        <v>desc '#############'</v>
      </c>
      <c r="P47" s="6" t="str">
        <f t="shared" si="20"/>
        <v>new uda /TgUDA utype text Ablength 2 Ulength 250 Elelist :TgObValve udname 'Tg' Rptxt '#############' desc '#############'</v>
      </c>
      <c r="Q47" s="6" t="str">
        <f t="shared" si="21"/>
        <v>new attcol DbAttribute :Tg</v>
      </c>
      <c r="R47" s="6" t="str">
        <f t="shared" si="16"/>
        <v>/TgUDA Rptxt '#############' desc '#############'</v>
      </c>
    </row>
    <row r="48" spans="1:18" x14ac:dyDescent="0.25">
      <c r="A48" s="11" t="s">
        <v>115</v>
      </c>
      <c r="B48" s="7" t="str">
        <f>SUBSTITUTE(SUBSTITUTE(SUBSTITUTE(SUBSTITUTE(Remain[[#This Row],[Description]]," ",""),"ä","ae"),"(",""),")","")</f>
        <v>Comment</v>
      </c>
      <c r="C48" s="6" t="str">
        <f>Remain[[#Headers],[new uda /]]</f>
        <v>new uda /</v>
      </c>
      <c r="D48" s="6" t="s">
        <v>49</v>
      </c>
      <c r="E48" s="11" t="s">
        <v>98</v>
      </c>
      <c r="F48" s="6" t="str">
        <f>Remain[[#Headers],[UDA]]</f>
        <v>UDA</v>
      </c>
      <c r="G48" s="6" t="str">
        <f>"Tg"&amp;Remain[[#This Row],[UDET desc]]&amp;Remain[[#This Row],[Desc E3D]]</f>
        <v>TgValveComment</v>
      </c>
      <c r="H48" s="6" t="str">
        <f t="shared" si="17"/>
        <v>TgValveCommentUDA</v>
      </c>
      <c r="I48" s="6" t="str">
        <f t="shared" si="18"/>
        <v>Ablength 14</v>
      </c>
      <c r="J48" s="6" t="str">
        <f>Remain[[#Headers],[Ulength 250]]</f>
        <v>Ulength 250</v>
      </c>
      <c r="K48" s="6" t="str">
        <f>Remain[[#Headers],[Elelist ]]&amp;Remain[[#This Row],[Spalte1]]</f>
        <v>Elelist :TgObValve</v>
      </c>
      <c r="L48" s="6" t="s">
        <v>48</v>
      </c>
      <c r="M48" s="6" t="str">
        <f t="shared" si="19"/>
        <v>udname 'TgValveComment'</v>
      </c>
      <c r="N48" s="6" t="str">
        <f>"Rptxt '"&amp;Remain[[#This Row],[UDA desc]]&amp;"'"</f>
        <v>Rptxt 'Anmerkungen/Hinweise'</v>
      </c>
      <c r="O48" s="6" t="str">
        <f>"desc '"&amp;Remain[[#This Row],[UDA desc]]&amp;"'"</f>
        <v>desc 'Anmerkungen/Hinweise'</v>
      </c>
      <c r="P48" s="6" t="str">
        <f t="shared" si="20"/>
        <v>new uda /TgValveCommentUDA utype text Ablength 14 Ulength 250 Elelist :TgObValve udname 'TgValveComment' Rptxt 'Anmerkungen/Hinweise' desc 'Anmerkungen/Hinweise'</v>
      </c>
      <c r="Q48" s="6" t="str">
        <f t="shared" si="21"/>
        <v>new attcol DbAttribute :TgValveComment</v>
      </c>
      <c r="R48" s="6" t="str">
        <f t="shared" si="16"/>
        <v>/TgValveCommentUDA Rptxt 'Anmerkungen/Hinweise' desc 'Anmerkungen/Hinweise'</v>
      </c>
    </row>
    <row r="49" spans="1:18" x14ac:dyDescent="0.25">
      <c r="A49" s="12" t="s">
        <v>130</v>
      </c>
      <c r="B49" s="7" t="str">
        <f>SUBSTITUTE(SUBSTITUTE(SUBSTITUTE(SUBSTITUTE(Remain[[#This Row],[Description]]," ",""),"ä","ae"),"(",""),")","")</f>
        <v>Style</v>
      </c>
      <c r="C49" s="6" t="str">
        <f>Remain[[#Headers],[new uda /]]</f>
        <v>new uda /</v>
      </c>
      <c r="D49" s="6" t="s">
        <v>49</v>
      </c>
      <c r="E49" s="12" t="s">
        <v>129</v>
      </c>
      <c r="F49" s="6" t="str">
        <f>Remain[[#Headers],[UDA]]</f>
        <v>UDA</v>
      </c>
      <c r="G49" s="6" t="str">
        <f>"Tg"&amp;Remain[[#This Row],[UDET desc]]&amp;Remain[[#This Row],[Desc E3D]]</f>
        <v>TgValveStyle</v>
      </c>
      <c r="H49" s="6" t="str">
        <f t="shared" si="17"/>
        <v>TgValveStyleUDA</v>
      </c>
      <c r="I49" s="6" t="str">
        <f t="shared" si="18"/>
        <v>Ablength 12</v>
      </c>
      <c r="J49" s="6" t="str">
        <f>Remain[[#Headers],[Ulength 250]]</f>
        <v>Ulength 250</v>
      </c>
      <c r="K49" s="6" t="str">
        <f>Remain[[#Headers],[Elelist ]]&amp;Remain[[#This Row],[Spalte1]]</f>
        <v>Elelist :TgObValve</v>
      </c>
      <c r="L49" s="6" t="s">
        <v>48</v>
      </c>
      <c r="M49" s="6" t="str">
        <f t="shared" si="19"/>
        <v>udname 'TgValveStyle'</v>
      </c>
      <c r="N49" s="6" t="str">
        <f>"Rptxt '"&amp;Remain[[#This Row],[UDA desc]]&amp;"'"</f>
        <v>Rptxt 'Armaturenbauart'</v>
      </c>
      <c r="O49" s="6" t="str">
        <f>"desc '"&amp;Remain[[#This Row],[UDA desc]]&amp;"'"</f>
        <v>desc 'Armaturenbauart'</v>
      </c>
      <c r="P49" s="6" t="str">
        <f t="shared" si="20"/>
        <v>new uda /TgValveStyleUDA utype text Ablength 12 Ulength 250 Elelist :TgObValve udname 'TgValveStyle' Rptxt 'Armaturenbauart' desc 'Armaturenbauart'</v>
      </c>
      <c r="Q49" s="6" t="str">
        <f t="shared" si="21"/>
        <v>new attcol DbAttribute :TgValveStyle</v>
      </c>
      <c r="R49" s="6" t="str">
        <f t="shared" si="16"/>
        <v>/TgValveStyleUDA Rptxt 'Armaturenbauart' desc 'Armaturenbauart'</v>
      </c>
    </row>
    <row r="50" spans="1:18" x14ac:dyDescent="0.25">
      <c r="A50" s="11" t="s">
        <v>131</v>
      </c>
      <c r="B50" s="7" t="str">
        <f>SUBSTITUTE(SUBSTITUTE(SUBSTITUTE(SUBSTITUTE(Remain[[#This Row],[Description]]," ",""),"ä","ae"),"(",""),")","")</f>
        <v>TypeDesignation</v>
      </c>
      <c r="C50" s="6" t="str">
        <f>Remain[[#Headers],[new uda /]]</f>
        <v>new uda /</v>
      </c>
      <c r="D50" s="6" t="s">
        <v>49</v>
      </c>
      <c r="E50" s="11" t="s">
        <v>99</v>
      </c>
      <c r="F50" s="6" t="str">
        <f>Remain[[#Headers],[UDA]]</f>
        <v>UDA</v>
      </c>
      <c r="G50" s="6" t="str">
        <f>"Tg"&amp;Remain[[#This Row],[UDET desc]]&amp;Remain[[#This Row],[Desc E3D]]</f>
        <v>TgValveTypeDesignation</v>
      </c>
      <c r="H50" s="6" t="str">
        <f t="shared" si="17"/>
        <v>TgValveTypeDesignationUDA</v>
      </c>
      <c r="I50" s="6" t="str">
        <f t="shared" si="18"/>
        <v>Ablength 22</v>
      </c>
      <c r="J50" s="6" t="str">
        <f>Remain[[#Headers],[Ulength 250]]</f>
        <v>Ulength 250</v>
      </c>
      <c r="K50" s="6" t="str">
        <f>Remain[[#Headers],[Elelist ]]&amp;Remain[[#This Row],[Spalte1]]</f>
        <v>Elelist :TgObValve</v>
      </c>
      <c r="L50" s="6" t="s">
        <v>48</v>
      </c>
      <c r="M50" s="6" t="str">
        <f t="shared" si="19"/>
        <v>udname 'TgValveTypeDesignation'</v>
      </c>
      <c r="N50" s="6" t="str">
        <f>"Rptxt '"&amp;Remain[[#This Row],[UDA desc]]&amp;"'"</f>
        <v>Rptxt 'Armaturentypenbezeichnung'</v>
      </c>
      <c r="O50" s="6" t="str">
        <f>"desc '"&amp;Remain[[#This Row],[UDA desc]]&amp;"'"</f>
        <v>desc 'Armaturentypenbezeichnung'</v>
      </c>
      <c r="P50" s="6" t="str">
        <f t="shared" si="20"/>
        <v>new uda /TgValveTypeDesignationUDA utype text Ablength 22 Ulength 250 Elelist :TgObValve udname 'TgValveTypeDesignation' Rptxt 'Armaturentypenbezeichnung' desc 'Armaturentypenbezeichnung'</v>
      </c>
      <c r="Q50" s="6" t="str">
        <f t="shared" si="21"/>
        <v>new attcol DbAttribute :TgValveTypeDesignation</v>
      </c>
      <c r="R50" s="6" t="str">
        <f t="shared" si="16"/>
        <v>/TgValveTypeDesignationUDA Rptxt 'Armaturentypenbezeichnung' desc 'Armaturentypenbezeichnung'</v>
      </c>
    </row>
    <row r="51" spans="1:18" x14ac:dyDescent="0.25">
      <c r="A51" s="12" t="s">
        <v>56</v>
      </c>
      <c r="B51" s="7" t="str">
        <f>SUBSTITUTE(SUBSTITUTE(SUBSTITUTE(SUBSTITUTE(Remain[[#This Row],[Description]]," ",""),"ä","ae"),"(",""),")","")</f>
        <v>Manufacturer</v>
      </c>
      <c r="C51" s="6" t="str">
        <f>Remain[[#Headers],[new uda /]]</f>
        <v>new uda /</v>
      </c>
      <c r="D51" s="6" t="s">
        <v>49</v>
      </c>
      <c r="E51" s="12" t="s">
        <v>100</v>
      </c>
      <c r="F51" s="6" t="str">
        <f>Remain[[#Headers],[UDA]]</f>
        <v>UDA</v>
      </c>
      <c r="G51" s="6" t="str">
        <f>"Tg"&amp;Remain[[#This Row],[UDET desc]]&amp;Remain[[#This Row],[Desc E3D]]</f>
        <v>TgValveManufacturer</v>
      </c>
      <c r="H51" s="6" t="str">
        <f t="shared" si="17"/>
        <v>TgValveManufacturerUDA</v>
      </c>
      <c r="I51" s="6" t="str">
        <f t="shared" si="18"/>
        <v>Ablength 19</v>
      </c>
      <c r="J51" s="6" t="str">
        <f>Remain[[#Headers],[Ulength 250]]</f>
        <v>Ulength 250</v>
      </c>
      <c r="K51" s="6" t="str">
        <f>Remain[[#Headers],[Elelist ]]&amp;Remain[[#This Row],[Spalte1]]</f>
        <v>Elelist :TgObValve</v>
      </c>
      <c r="L51" s="6" t="s">
        <v>48</v>
      </c>
      <c r="M51" s="6" t="str">
        <f t="shared" si="19"/>
        <v>udname 'TgValveManufacturer'</v>
      </c>
      <c r="N51" s="6" t="str">
        <f>"Rptxt '"&amp;Remain[[#This Row],[UDA desc]]&amp;"'"</f>
        <v>Rptxt 'Armaturenfabrikat'</v>
      </c>
      <c r="O51" s="6" t="str">
        <f>"desc '"&amp;Remain[[#This Row],[UDA desc]]&amp;"'"</f>
        <v>desc 'Armaturenfabrikat'</v>
      </c>
      <c r="P51" s="6" t="str">
        <f t="shared" si="20"/>
        <v>new uda /TgValveManufacturerUDA utype text Ablength 19 Ulength 250 Elelist :TgObValve udname 'TgValveManufacturer' Rptxt 'Armaturenfabrikat' desc 'Armaturenfabrikat'</v>
      </c>
      <c r="Q51" s="6" t="str">
        <f t="shared" si="21"/>
        <v>new attcol DbAttribute :TgValveManufacturer</v>
      </c>
      <c r="R51" s="6" t="str">
        <f t="shared" si="16"/>
        <v>/TgValveManufacturerUDA Rptxt 'Armaturenfabrikat' desc 'Armaturenfabrikat'</v>
      </c>
    </row>
    <row r="52" spans="1:18" x14ac:dyDescent="0.25">
      <c r="A52" s="11" t="s">
        <v>116</v>
      </c>
      <c r="B52" s="7" t="str">
        <f>SUBSTITUTE(SUBSTITUTE(SUBSTITUTE(SUBSTITUTE(Remain[[#This Row],[Description]]," ",""),"ä","ae"),"(",""),")","")</f>
        <v>Supplier</v>
      </c>
      <c r="C52" s="6" t="str">
        <f>Remain[[#Headers],[new uda /]]</f>
        <v>new uda /</v>
      </c>
      <c r="D52" s="6" t="s">
        <v>49</v>
      </c>
      <c r="E52" s="11" t="s">
        <v>101</v>
      </c>
      <c r="F52" s="6" t="str">
        <f>Remain[[#Headers],[UDA]]</f>
        <v>UDA</v>
      </c>
      <c r="G52" s="6" t="str">
        <f>"Tg"&amp;Remain[[#This Row],[UDET desc]]&amp;Remain[[#This Row],[Desc E3D]]</f>
        <v>TgValveSupplier</v>
      </c>
      <c r="H52" s="6" t="str">
        <f t="shared" si="17"/>
        <v>TgValveSupplierUDA</v>
      </c>
      <c r="I52" s="6" t="str">
        <f t="shared" si="18"/>
        <v>Ablength 15</v>
      </c>
      <c r="J52" s="6" t="str">
        <f>Remain[[#Headers],[Ulength 250]]</f>
        <v>Ulength 250</v>
      </c>
      <c r="K52" s="6" t="str">
        <f>Remain[[#Headers],[Elelist ]]&amp;Remain[[#This Row],[Spalte1]]</f>
        <v>Elelist :TgObValve</v>
      </c>
      <c r="L52" s="6" t="s">
        <v>48</v>
      </c>
      <c r="M52" s="6" t="str">
        <f t="shared" si="19"/>
        <v>udname 'TgValveSupplier'</v>
      </c>
      <c r="N52" s="6" t="str">
        <f>"Rptxt '"&amp;Remain[[#This Row],[UDA desc]]&amp;"'"</f>
        <v>Rptxt 'Armaturenlieferant'</v>
      </c>
      <c r="O52" s="6" t="str">
        <f>"desc '"&amp;Remain[[#This Row],[UDA desc]]&amp;"'"</f>
        <v>desc 'Armaturenlieferant'</v>
      </c>
      <c r="P52" s="6" t="str">
        <f t="shared" si="20"/>
        <v>new uda /TgValveSupplierUDA utype text Ablength 15 Ulength 250 Elelist :TgObValve udname 'TgValveSupplier' Rptxt 'Armaturenlieferant' desc 'Armaturenlieferant'</v>
      </c>
      <c r="Q52" s="6" t="str">
        <f t="shared" si="21"/>
        <v>new attcol DbAttribute :TgValveSupplier</v>
      </c>
      <c r="R52" s="6" t="str">
        <f t="shared" si="16"/>
        <v>/TgValveSupplierUDA Rptxt 'Armaturenlieferant' desc 'Armaturenlieferant'</v>
      </c>
    </row>
    <row r="53" spans="1:18" x14ac:dyDescent="0.25">
      <c r="A53" s="12" t="s">
        <v>117</v>
      </c>
      <c r="B53" s="7" t="str">
        <f>SUBSTITUTE(SUBSTITUTE(SUBSTITUTE(SUBSTITUTE(Remain[[#This Row],[Description]]," ",""),"ä","ae"),"(",""),")","")</f>
        <v>PartNumber</v>
      </c>
      <c r="C53" s="6" t="str">
        <f>Remain[[#Headers],[new uda /]]</f>
        <v>new uda /</v>
      </c>
      <c r="D53" s="6" t="s">
        <v>49</v>
      </c>
      <c r="E53" s="12" t="s">
        <v>102</v>
      </c>
      <c r="F53" s="6" t="str">
        <f>Remain[[#Headers],[UDA]]</f>
        <v>UDA</v>
      </c>
      <c r="G53" s="6" t="str">
        <f>"Tg"&amp;Remain[[#This Row],[UDET desc]]&amp;Remain[[#This Row],[Desc E3D]]</f>
        <v>TgValvePartNumber</v>
      </c>
      <c r="H53" s="6" t="str">
        <f t="shared" si="17"/>
        <v>TgValvePartNumberUDA</v>
      </c>
      <c r="I53" s="6" t="str">
        <f t="shared" si="18"/>
        <v>Ablength 17</v>
      </c>
      <c r="J53" s="6" t="str">
        <f>Remain[[#Headers],[Ulength 250]]</f>
        <v>Ulength 250</v>
      </c>
      <c r="K53" s="6" t="str">
        <f>Remain[[#Headers],[Elelist ]]&amp;Remain[[#This Row],[Spalte1]]</f>
        <v>Elelist :TgObValve</v>
      </c>
      <c r="L53" s="6" t="s">
        <v>48</v>
      </c>
      <c r="M53" s="6" t="str">
        <f t="shared" si="19"/>
        <v>udname 'TgValvePartNumber'</v>
      </c>
      <c r="N53" s="6" t="str">
        <f>"Rptxt '"&amp;Remain[[#This Row],[UDA desc]]&amp;"'"</f>
        <v>Rptxt 'Artikelnummer'</v>
      </c>
      <c r="O53" s="6" t="str">
        <f>"desc '"&amp;Remain[[#This Row],[UDA desc]]&amp;"'"</f>
        <v>desc 'Artikelnummer'</v>
      </c>
      <c r="P53" s="6" t="str">
        <f t="shared" si="20"/>
        <v>new uda /TgValvePartNumberUDA utype text Ablength 17 Ulength 250 Elelist :TgObValve udname 'TgValvePartNumber' Rptxt 'Artikelnummer' desc 'Artikelnummer'</v>
      </c>
      <c r="Q53" s="6" t="str">
        <f t="shared" si="21"/>
        <v>new attcol DbAttribute :TgValvePartNumber</v>
      </c>
      <c r="R53" s="6" t="str">
        <f t="shared" si="16"/>
        <v>/TgValvePartNumberUDA Rptxt 'Artikelnummer' desc 'Artikelnummer'</v>
      </c>
    </row>
    <row r="54" spans="1:18" x14ac:dyDescent="0.25">
      <c r="A54" s="11" t="s">
        <v>118</v>
      </c>
      <c r="B54" s="7" t="str">
        <f>SUBSTITUTE(SUBSTITUTE(SUBSTITUTE(SUBSTITUTE(Remain[[#This Row],[Description]]," ",""),"ä","ae"),"(",""),")","")</f>
        <v>NominalDiameterArrive</v>
      </c>
      <c r="C54" s="6" t="str">
        <f>Remain[[#Headers],[new uda /]]</f>
        <v>new uda /</v>
      </c>
      <c r="D54" s="6" t="s">
        <v>49</v>
      </c>
      <c r="E54" s="11" t="s">
        <v>159</v>
      </c>
      <c r="F54" s="6" t="str">
        <f>Remain[[#Headers],[UDA]]</f>
        <v>UDA</v>
      </c>
      <c r="G54" s="6" t="str">
        <f>"Tg"&amp;Remain[[#This Row],[UDET desc]]&amp;Remain[[#This Row],[Desc E3D]]</f>
        <v>TgValveNominalDiameterArrive</v>
      </c>
      <c r="H54" s="6" t="str">
        <f t="shared" si="17"/>
        <v>TgValveNominalDiameterArriveUDA</v>
      </c>
      <c r="I54" s="6" t="str">
        <f t="shared" si="18"/>
        <v>Ablength 28</v>
      </c>
      <c r="J54" s="6" t="str">
        <f>Remain[[#Headers],[Ulength 250]]</f>
        <v>Ulength 250</v>
      </c>
      <c r="K54" s="6" t="str">
        <f>Remain[[#Headers],[Elelist ]]&amp;Remain[[#This Row],[Spalte1]]</f>
        <v>Elelist :TgObValve</v>
      </c>
      <c r="L54" s="6" t="s">
        <v>48</v>
      </c>
      <c r="M54" s="6" t="str">
        <f t="shared" si="19"/>
        <v>udname 'TgValveNominalDiameterArrive'</v>
      </c>
      <c r="N54" s="6" t="str">
        <f>"Rptxt '"&amp;Remain[[#This Row],[UDA desc]]&amp;"'"</f>
        <v>Rptxt 'Nennweite Eingang [DN]'</v>
      </c>
      <c r="O54" s="6" t="str">
        <f>"desc '"&amp;Remain[[#This Row],[UDA desc]]&amp;"'"</f>
        <v>desc 'Nennweite Eingang [DN]'</v>
      </c>
      <c r="P54" s="6" t="str">
        <f t="shared" si="20"/>
        <v>new uda /TgValveNominalDiameterArriveUDA utype text Ablength 28 Ulength 250 Elelist :TgObValve udname 'TgValveNominalDiameterArrive' Rptxt 'Nennweite Eingang [DN]' desc 'Nennweite Eingang [DN]'</v>
      </c>
      <c r="Q54" s="6" t="str">
        <f t="shared" si="21"/>
        <v>new attcol DbAttribute :TgValveNominalDiameterArrive</v>
      </c>
      <c r="R54" s="6" t="str">
        <f t="shared" si="16"/>
        <v>/TgValveNominalDiameterArriveUDA Rptxt 'Nennweite Eingang [DN]' desc 'Nennweite Eingang [DN]'</v>
      </c>
    </row>
    <row r="55" spans="1:18" x14ac:dyDescent="0.25">
      <c r="A55" s="12" t="s">
        <v>119</v>
      </c>
      <c r="B55" s="7" t="str">
        <f>SUBSTITUTE(SUBSTITUTE(SUBSTITUTE(SUBSTITUTE(Remain[[#This Row],[Description]]," ",""),"ä","ae"),"(",""),")","")</f>
        <v>NominalPressureArrive</v>
      </c>
      <c r="C55" s="6" t="str">
        <f>Remain[[#Headers],[new uda /]]</f>
        <v>new uda /</v>
      </c>
      <c r="D55" s="6" t="s">
        <v>49</v>
      </c>
      <c r="E55" s="12" t="s">
        <v>160</v>
      </c>
      <c r="F55" s="6" t="str">
        <f>Remain[[#Headers],[UDA]]</f>
        <v>UDA</v>
      </c>
      <c r="G55" s="6" t="str">
        <f>"Tg"&amp;Remain[[#This Row],[UDET desc]]&amp;Remain[[#This Row],[Desc E3D]]</f>
        <v>TgValveNominalPressureArrive</v>
      </c>
      <c r="H55" s="6" t="str">
        <f t="shared" si="17"/>
        <v>TgValveNominalPressureArriveUDA</v>
      </c>
      <c r="I55" s="6" t="str">
        <f t="shared" si="18"/>
        <v>Ablength 28</v>
      </c>
      <c r="J55" s="6" t="str">
        <f>Remain[[#Headers],[Ulength 250]]</f>
        <v>Ulength 250</v>
      </c>
      <c r="K55" s="6" t="str">
        <f>Remain[[#Headers],[Elelist ]]&amp;Remain[[#This Row],[Spalte1]]</f>
        <v>Elelist :TgObValve</v>
      </c>
      <c r="L55" s="6" t="s">
        <v>48</v>
      </c>
      <c r="M55" s="6" t="str">
        <f t="shared" si="19"/>
        <v>udname 'TgValveNominalPressureArrive'</v>
      </c>
      <c r="N55" s="6" t="str">
        <f>"Rptxt '"&amp;Remain[[#This Row],[UDA desc]]&amp;"'"</f>
        <v>Rptxt 'Druckstufe Eingang [PN]'</v>
      </c>
      <c r="O55" s="6" t="str">
        <f>"desc '"&amp;Remain[[#This Row],[UDA desc]]&amp;"'"</f>
        <v>desc 'Druckstufe Eingang [PN]'</v>
      </c>
      <c r="P55" s="6" t="str">
        <f t="shared" si="20"/>
        <v>new uda /TgValveNominalPressureArriveUDA utype text Ablength 28 Ulength 250 Elelist :TgObValve udname 'TgValveNominalPressureArrive' Rptxt 'Druckstufe Eingang [PN]' desc 'Druckstufe Eingang [PN]'</v>
      </c>
      <c r="Q55" s="6" t="str">
        <f t="shared" si="21"/>
        <v>new attcol DbAttribute :TgValveNominalPressureArrive</v>
      </c>
      <c r="R55" s="6" t="str">
        <f t="shared" si="16"/>
        <v>/TgValveNominalPressureArriveUDA Rptxt 'Druckstufe Eingang [PN]' desc 'Druckstufe Eingang [PN]'</v>
      </c>
    </row>
    <row r="56" spans="1:18" x14ac:dyDescent="0.25">
      <c r="A56" s="11" t="s">
        <v>120</v>
      </c>
      <c r="B56" s="7" t="str">
        <f>SUBSTITUTE(SUBSTITUTE(SUBSTITUTE(SUBSTITUTE(Remain[[#This Row],[Description]]," ",""),"ä","ae"),"(",""),")","")</f>
        <v>ConnectionTypeArrive</v>
      </c>
      <c r="C56" s="6" t="str">
        <f>Remain[[#Headers],[new uda /]]</f>
        <v>new uda /</v>
      </c>
      <c r="D56" s="6" t="s">
        <v>49</v>
      </c>
      <c r="E56" s="11" t="s">
        <v>103</v>
      </c>
      <c r="F56" s="6" t="str">
        <f>Remain[[#Headers],[UDA]]</f>
        <v>UDA</v>
      </c>
      <c r="G56" s="6" t="str">
        <f>"Tg"&amp;Remain[[#This Row],[UDET desc]]&amp;Remain[[#This Row],[Desc E3D]]</f>
        <v>TgValveConnectionTypeArrive</v>
      </c>
      <c r="H56" s="6" t="str">
        <f t="shared" si="17"/>
        <v>TgValveConnectionTypeArriveUDA</v>
      </c>
      <c r="I56" s="6" t="str">
        <f t="shared" si="18"/>
        <v>Ablength 27</v>
      </c>
      <c r="J56" s="6" t="str">
        <f>Remain[[#Headers],[Ulength 250]]</f>
        <v>Ulength 250</v>
      </c>
      <c r="K56" s="6" t="str">
        <f>Remain[[#Headers],[Elelist ]]&amp;Remain[[#This Row],[Spalte1]]</f>
        <v>Elelist :TgObValve</v>
      </c>
      <c r="L56" s="6" t="s">
        <v>48</v>
      </c>
      <c r="M56" s="6" t="str">
        <f t="shared" si="19"/>
        <v>udname 'TgValveConnectionTypeArrive'</v>
      </c>
      <c r="N56" s="6" t="str">
        <f>"Rptxt '"&amp;Remain[[#This Row],[UDA desc]]&amp;"'"</f>
        <v>Rptxt 'Bauform Eingang'</v>
      </c>
      <c r="O56" s="6" t="str">
        <f>"desc '"&amp;Remain[[#This Row],[UDA desc]]&amp;"'"</f>
        <v>desc 'Bauform Eingang'</v>
      </c>
      <c r="P56" s="6" t="str">
        <f t="shared" si="20"/>
        <v>new uda /TgValveConnectionTypeArriveUDA utype text Ablength 27 Ulength 250 Elelist :TgObValve udname 'TgValveConnectionTypeArrive' Rptxt 'Bauform Eingang' desc 'Bauform Eingang'</v>
      </c>
      <c r="Q56" s="6" t="str">
        <f t="shared" si="21"/>
        <v>new attcol DbAttribute :TgValveConnectionTypeArrive</v>
      </c>
      <c r="R56" s="6" t="str">
        <f t="shared" si="16"/>
        <v>/TgValveConnectionTypeArriveUDA Rptxt 'Bauform Eingang' desc 'Bauform Eingang'</v>
      </c>
    </row>
    <row r="57" spans="1:18" x14ac:dyDescent="0.25">
      <c r="A57" s="12" t="s">
        <v>121</v>
      </c>
      <c r="B57" s="7" t="str">
        <f>SUBSTITUTE(SUBSTITUTE(SUBSTITUTE(SUBSTITUTE(Remain[[#This Row],[Description]]," ",""),"ä","ae"),"(",""),")","")</f>
        <v>WallThicknessArrive</v>
      </c>
      <c r="C57" s="6" t="str">
        <f>Remain[[#Headers],[new uda /]]</f>
        <v>new uda /</v>
      </c>
      <c r="D57" s="6" t="s">
        <v>49</v>
      </c>
      <c r="E57" s="12" t="s">
        <v>161</v>
      </c>
      <c r="F57" s="6" t="str">
        <f>Remain[[#Headers],[UDA]]</f>
        <v>UDA</v>
      </c>
      <c r="G57" s="6" t="str">
        <f>"Tg"&amp;Remain[[#This Row],[UDET desc]]&amp;Remain[[#This Row],[Desc E3D]]</f>
        <v>TgValveWallThicknessArrive</v>
      </c>
      <c r="H57" s="6" t="str">
        <f t="shared" si="17"/>
        <v>TgValveWallThicknessArriveUDA</v>
      </c>
      <c r="I57" s="6" t="str">
        <f t="shared" si="18"/>
        <v>Ablength 26</v>
      </c>
      <c r="J57" s="6" t="str">
        <f>Remain[[#Headers],[Ulength 250]]</f>
        <v>Ulength 250</v>
      </c>
      <c r="K57" s="6" t="str">
        <f>Remain[[#Headers],[Elelist ]]&amp;Remain[[#This Row],[Spalte1]]</f>
        <v>Elelist :TgObValve</v>
      </c>
      <c r="L57" s="6" t="s">
        <v>48</v>
      </c>
      <c r="M57" s="6" t="str">
        <f t="shared" si="19"/>
        <v>udname 'TgValveWallThicknessArrive'</v>
      </c>
      <c r="N57" s="6" t="str">
        <f>"Rptxt '"&amp;Remain[[#This Row],[UDA desc]]&amp;"'"</f>
        <v>Rptxt 'Wandstärke Eingang [mm]'</v>
      </c>
      <c r="O57" s="6" t="str">
        <f>"desc '"&amp;Remain[[#This Row],[UDA desc]]&amp;"'"</f>
        <v>desc 'Wandstärke Eingang [mm]'</v>
      </c>
      <c r="P57" s="6" t="str">
        <f t="shared" si="20"/>
        <v>new uda /TgValveWallThicknessArriveUDA utype text Ablength 26 Ulength 250 Elelist :TgObValve udname 'TgValveWallThicknessArrive' Rptxt 'Wandstärke Eingang [mm]' desc 'Wandstärke Eingang [mm]'</v>
      </c>
      <c r="Q57" s="6" t="str">
        <f t="shared" si="21"/>
        <v>new attcol DbAttribute :TgValveWallThicknessArrive</v>
      </c>
      <c r="R57" s="6" t="str">
        <f t="shared" si="16"/>
        <v>/TgValveWallThicknessArriveUDA Rptxt 'Wandstärke Eingang [mm]' desc 'Wandstärke Eingang [mm]'</v>
      </c>
    </row>
    <row r="58" spans="1:18" x14ac:dyDescent="0.25">
      <c r="A58" s="11" t="s">
        <v>122</v>
      </c>
      <c r="B58" s="7" t="str">
        <f>SUBSTITUTE(SUBSTITUTE(SUBSTITUTE(SUBSTITUTE(Remain[[#This Row],[Description]]," ",""),"ä","ae"),"(",""),")","")</f>
        <v>StandardArrive</v>
      </c>
      <c r="C58" s="6" t="str">
        <f>Remain[[#Headers],[new uda /]]</f>
        <v>new uda /</v>
      </c>
      <c r="D58" s="6" t="s">
        <v>49</v>
      </c>
      <c r="E58" s="11" t="s">
        <v>104</v>
      </c>
      <c r="F58" s="6" t="str">
        <f>Remain[[#Headers],[UDA]]</f>
        <v>UDA</v>
      </c>
      <c r="G58" s="6" t="str">
        <f>"Tg"&amp;Remain[[#This Row],[UDET desc]]&amp;Remain[[#This Row],[Desc E3D]]</f>
        <v>TgValveStandardArrive</v>
      </c>
      <c r="H58" s="6" t="str">
        <f t="shared" si="17"/>
        <v>TgValveStandardArriveUDA</v>
      </c>
      <c r="I58" s="6" t="str">
        <f t="shared" si="18"/>
        <v>Ablength 21</v>
      </c>
      <c r="J58" s="6" t="str">
        <f>Remain[[#Headers],[Ulength 250]]</f>
        <v>Ulength 250</v>
      </c>
      <c r="K58" s="6" t="str">
        <f>Remain[[#Headers],[Elelist ]]&amp;Remain[[#This Row],[Spalte1]]</f>
        <v>Elelist :TgObValve</v>
      </c>
      <c r="L58" s="6" t="s">
        <v>48</v>
      </c>
      <c r="M58" s="6" t="str">
        <f t="shared" si="19"/>
        <v>udname 'TgValveStandardArrive'</v>
      </c>
      <c r="N58" s="6" t="str">
        <f>"Rptxt '"&amp;Remain[[#This Row],[UDA desc]]&amp;"'"</f>
        <v>Rptxt 'Norm Eingang'</v>
      </c>
      <c r="O58" s="6" t="str">
        <f>"desc '"&amp;Remain[[#This Row],[UDA desc]]&amp;"'"</f>
        <v>desc 'Norm Eingang'</v>
      </c>
      <c r="P58" s="6" t="str">
        <f t="shared" si="20"/>
        <v>new uda /TgValveStandardArriveUDA utype text Ablength 21 Ulength 250 Elelist :TgObValve udname 'TgValveStandardArrive' Rptxt 'Norm Eingang' desc 'Norm Eingang'</v>
      </c>
      <c r="Q58" s="6" t="str">
        <f t="shared" si="21"/>
        <v>new attcol DbAttribute :TgValveStandardArrive</v>
      </c>
      <c r="R58" s="6" t="str">
        <f t="shared" si="16"/>
        <v>/TgValveStandardArriveUDA Rptxt 'Norm Eingang' desc 'Norm Eingang'</v>
      </c>
    </row>
    <row r="59" spans="1:18" x14ac:dyDescent="0.25">
      <c r="A59" s="11" t="s">
        <v>123</v>
      </c>
      <c r="B59" s="7" t="str">
        <f>SUBSTITUTE(SUBSTITUTE(SUBSTITUTE(SUBSTITUTE(Remain[[#This Row],[Description]]," ",""),"ä","ae"),"(",""),")","")</f>
        <v>NominalDiameterLeave</v>
      </c>
      <c r="C59" s="6" t="str">
        <f>Remain[[#Headers],[new uda /]]</f>
        <v>new uda /</v>
      </c>
      <c r="D59" s="6" t="s">
        <v>49</v>
      </c>
      <c r="E59" s="12" t="s">
        <v>162</v>
      </c>
      <c r="F59" s="6" t="str">
        <f>Remain[[#Headers],[UDA]]</f>
        <v>UDA</v>
      </c>
      <c r="G59" s="6" t="str">
        <f>"Tg"&amp;Remain[[#This Row],[UDET desc]]&amp;Remain[[#This Row],[Desc E3D]]</f>
        <v>TgValveNominalDiameterLeave</v>
      </c>
      <c r="H59" s="6" t="str">
        <f t="shared" si="17"/>
        <v>TgValveNominalDiameterLeaveUDA</v>
      </c>
      <c r="I59" s="6" t="str">
        <f t="shared" si="18"/>
        <v>Ablength 27</v>
      </c>
      <c r="J59" s="6" t="str">
        <f>Remain[[#Headers],[Ulength 250]]</f>
        <v>Ulength 250</v>
      </c>
      <c r="K59" s="6" t="str">
        <f>Remain[[#Headers],[Elelist ]]&amp;Remain[[#This Row],[Spalte1]]</f>
        <v>Elelist :TgObValve</v>
      </c>
      <c r="L59" s="6" t="s">
        <v>48</v>
      </c>
      <c r="M59" s="6" t="str">
        <f t="shared" si="19"/>
        <v>udname 'TgValveNominalDiameterLeave'</v>
      </c>
      <c r="N59" s="6" t="str">
        <f>"Rptxt '"&amp;Remain[[#This Row],[UDA desc]]&amp;"'"</f>
        <v>Rptxt 'Nennweite Ausgang [DN]'</v>
      </c>
      <c r="O59" s="6" t="str">
        <f>"desc '"&amp;Remain[[#This Row],[UDA desc]]&amp;"'"</f>
        <v>desc 'Nennweite Ausgang [DN]'</v>
      </c>
      <c r="P59" s="6" t="str">
        <f t="shared" si="20"/>
        <v>new uda /TgValveNominalDiameterLeaveUDA utype text Ablength 27 Ulength 250 Elelist :TgObValve udname 'TgValveNominalDiameterLeave' Rptxt 'Nennweite Ausgang [DN]' desc 'Nennweite Ausgang [DN]'</v>
      </c>
      <c r="Q59" s="6" t="str">
        <f t="shared" si="21"/>
        <v>new attcol DbAttribute :TgValveNominalDiameterLeave</v>
      </c>
      <c r="R59" s="6" t="str">
        <f t="shared" si="16"/>
        <v>/TgValveNominalDiameterLeaveUDA Rptxt 'Nennweite Ausgang [DN]' desc 'Nennweite Ausgang [DN]'</v>
      </c>
    </row>
    <row r="60" spans="1:18" x14ac:dyDescent="0.25">
      <c r="A60" s="12" t="s">
        <v>124</v>
      </c>
      <c r="B60" s="7" t="str">
        <f>SUBSTITUTE(SUBSTITUTE(SUBSTITUTE(SUBSTITUTE(Remain[[#This Row],[Description]]," ",""),"ä","ae"),"(",""),")","")</f>
        <v>NominalPressureLeave</v>
      </c>
      <c r="C60" s="6" t="str">
        <f>Remain[[#Headers],[new uda /]]</f>
        <v>new uda /</v>
      </c>
      <c r="D60" s="6" t="s">
        <v>49</v>
      </c>
      <c r="E60" s="11" t="s">
        <v>163</v>
      </c>
      <c r="F60" s="6" t="str">
        <f>Remain[[#Headers],[UDA]]</f>
        <v>UDA</v>
      </c>
      <c r="G60" s="6" t="str">
        <f>"Tg"&amp;Remain[[#This Row],[UDET desc]]&amp;Remain[[#This Row],[Desc E3D]]</f>
        <v>TgValveNominalPressureLeave</v>
      </c>
      <c r="H60" s="6" t="str">
        <f t="shared" si="17"/>
        <v>TgValveNominalPressureLeaveUDA</v>
      </c>
      <c r="I60" s="6" t="str">
        <f t="shared" si="18"/>
        <v>Ablength 27</v>
      </c>
      <c r="J60" s="6" t="str">
        <f>Remain[[#Headers],[Ulength 250]]</f>
        <v>Ulength 250</v>
      </c>
      <c r="K60" s="6" t="str">
        <f>Remain[[#Headers],[Elelist ]]&amp;Remain[[#This Row],[Spalte1]]</f>
        <v>Elelist :TgObValve</v>
      </c>
      <c r="L60" s="6" t="s">
        <v>48</v>
      </c>
      <c r="M60" s="6" t="str">
        <f t="shared" si="19"/>
        <v>udname 'TgValveNominalPressureLeave'</v>
      </c>
      <c r="N60" s="6" t="str">
        <f>"Rptxt '"&amp;Remain[[#This Row],[UDA desc]]&amp;"'"</f>
        <v>Rptxt 'Druckstufe Ausgang [PN]'</v>
      </c>
      <c r="O60" s="6" t="str">
        <f>"desc '"&amp;Remain[[#This Row],[UDA desc]]&amp;"'"</f>
        <v>desc 'Druckstufe Ausgang [PN]'</v>
      </c>
      <c r="P60" s="6" t="str">
        <f t="shared" si="20"/>
        <v>new uda /TgValveNominalPressureLeaveUDA utype text Ablength 27 Ulength 250 Elelist :TgObValve udname 'TgValveNominalPressureLeave' Rptxt 'Druckstufe Ausgang [PN]' desc 'Druckstufe Ausgang [PN]'</v>
      </c>
      <c r="Q60" s="6" t="str">
        <f t="shared" si="21"/>
        <v>new attcol DbAttribute :TgValveNominalPressureLeave</v>
      </c>
      <c r="R60" s="6" t="str">
        <f t="shared" si="16"/>
        <v>/TgValveNominalPressureLeaveUDA Rptxt 'Druckstufe Ausgang [PN]' desc 'Druckstufe Ausgang [PN]'</v>
      </c>
    </row>
    <row r="61" spans="1:18" x14ac:dyDescent="0.25">
      <c r="A61" s="11" t="s">
        <v>125</v>
      </c>
      <c r="B61" s="7" t="str">
        <f>SUBSTITUTE(SUBSTITUTE(SUBSTITUTE(SUBSTITUTE(Remain[[#This Row],[Description]]," ",""),"ä","ae"),"(",""),")","")</f>
        <v>ConnectionTypeLeave</v>
      </c>
      <c r="C61" s="6" t="str">
        <f>Remain[[#Headers],[new uda /]]</f>
        <v>new uda /</v>
      </c>
      <c r="D61" s="6" t="s">
        <v>49</v>
      </c>
      <c r="E61" s="12" t="s">
        <v>105</v>
      </c>
      <c r="F61" s="6" t="str">
        <f>Remain[[#Headers],[UDA]]</f>
        <v>UDA</v>
      </c>
      <c r="G61" s="6" t="str">
        <f>"Tg"&amp;Remain[[#This Row],[UDET desc]]&amp;Remain[[#This Row],[Desc E3D]]</f>
        <v>TgValveConnectionTypeLeave</v>
      </c>
      <c r="H61" s="6" t="str">
        <f t="shared" si="17"/>
        <v>TgValveConnectionTypeLeaveUDA</v>
      </c>
      <c r="I61" s="6" t="str">
        <f t="shared" si="18"/>
        <v>Ablength 26</v>
      </c>
      <c r="J61" s="6" t="str">
        <f>Remain[[#Headers],[Ulength 250]]</f>
        <v>Ulength 250</v>
      </c>
      <c r="K61" s="6" t="str">
        <f>Remain[[#Headers],[Elelist ]]&amp;Remain[[#This Row],[Spalte1]]</f>
        <v>Elelist :TgObValve</v>
      </c>
      <c r="L61" s="6" t="s">
        <v>48</v>
      </c>
      <c r="M61" s="6" t="str">
        <f t="shared" si="19"/>
        <v>udname 'TgValveConnectionTypeLeave'</v>
      </c>
      <c r="N61" s="6" t="str">
        <f>"Rptxt '"&amp;Remain[[#This Row],[UDA desc]]&amp;"'"</f>
        <v>Rptxt 'Bauform Ausgang'</v>
      </c>
      <c r="O61" s="6" t="str">
        <f>"desc '"&amp;Remain[[#This Row],[UDA desc]]&amp;"'"</f>
        <v>desc 'Bauform Ausgang'</v>
      </c>
      <c r="P61" s="6" t="str">
        <f t="shared" si="20"/>
        <v>new uda /TgValveConnectionTypeLeaveUDA utype text Ablength 26 Ulength 250 Elelist :TgObValve udname 'TgValveConnectionTypeLeave' Rptxt 'Bauform Ausgang' desc 'Bauform Ausgang'</v>
      </c>
      <c r="Q61" s="6" t="str">
        <f t="shared" si="21"/>
        <v>new attcol DbAttribute :TgValveConnectionTypeLeave</v>
      </c>
      <c r="R61" s="6" t="str">
        <f t="shared" si="16"/>
        <v>/TgValveConnectionTypeLeaveUDA Rptxt 'Bauform Ausgang' desc 'Bauform Ausgang'</v>
      </c>
    </row>
    <row r="62" spans="1:18" x14ac:dyDescent="0.25">
      <c r="A62" s="12" t="s">
        <v>126</v>
      </c>
      <c r="B62" s="7" t="str">
        <f>SUBSTITUTE(SUBSTITUTE(SUBSTITUTE(SUBSTITUTE(Remain[[#This Row],[Description]]," ",""),"ä","ae"),"(",""),")","")</f>
        <v>WallThicknessLeave</v>
      </c>
      <c r="C62" s="6" t="str">
        <f>Remain[[#Headers],[new uda /]]</f>
        <v>new uda /</v>
      </c>
      <c r="D62" s="6" t="s">
        <v>49</v>
      </c>
      <c r="E62" s="11" t="s">
        <v>164</v>
      </c>
      <c r="F62" s="6" t="str">
        <f>Remain[[#Headers],[UDA]]</f>
        <v>UDA</v>
      </c>
      <c r="G62" s="6" t="str">
        <f>"Tg"&amp;Remain[[#This Row],[UDET desc]]&amp;Remain[[#This Row],[Desc E3D]]</f>
        <v>TgValveWallThicknessLeave</v>
      </c>
      <c r="H62" s="6" t="str">
        <f t="shared" si="17"/>
        <v>TgValveWallThicknessLeaveUDA</v>
      </c>
      <c r="I62" s="6" t="str">
        <f t="shared" si="18"/>
        <v>Ablength 25</v>
      </c>
      <c r="J62" s="6" t="str">
        <f>Remain[[#Headers],[Ulength 250]]</f>
        <v>Ulength 250</v>
      </c>
      <c r="K62" s="6" t="str">
        <f>Remain[[#Headers],[Elelist ]]&amp;Remain[[#This Row],[Spalte1]]</f>
        <v>Elelist :TgObValve</v>
      </c>
      <c r="L62" s="6" t="s">
        <v>48</v>
      </c>
      <c r="M62" s="6" t="str">
        <f t="shared" si="19"/>
        <v>udname 'TgValveWallThicknessLeave'</v>
      </c>
      <c r="N62" s="6" t="str">
        <f>"Rptxt '"&amp;Remain[[#This Row],[UDA desc]]&amp;"'"</f>
        <v>Rptxt 'Wandstärke Ausgang [mm]'</v>
      </c>
      <c r="O62" s="6" t="str">
        <f>"desc '"&amp;Remain[[#This Row],[UDA desc]]&amp;"'"</f>
        <v>desc 'Wandstärke Ausgang [mm]'</v>
      </c>
      <c r="P62" s="6" t="str">
        <f t="shared" si="20"/>
        <v>new uda /TgValveWallThicknessLeaveUDA utype text Ablength 25 Ulength 250 Elelist :TgObValve udname 'TgValveWallThicknessLeave' Rptxt 'Wandstärke Ausgang [mm]' desc 'Wandstärke Ausgang [mm]'</v>
      </c>
      <c r="Q62" s="6" t="str">
        <f t="shared" si="21"/>
        <v>new attcol DbAttribute :TgValveWallThicknessLeave</v>
      </c>
      <c r="R62" s="6" t="str">
        <f t="shared" si="16"/>
        <v>/TgValveWallThicknessLeaveUDA Rptxt 'Wandstärke Ausgang [mm]' desc 'Wandstärke Ausgang [mm]'</v>
      </c>
    </row>
    <row r="63" spans="1:18" x14ac:dyDescent="0.25">
      <c r="A63" s="11" t="s">
        <v>127</v>
      </c>
      <c r="B63" s="7" t="str">
        <f>SUBSTITUTE(SUBSTITUTE(SUBSTITUTE(SUBSTITUTE(Remain[[#This Row],[Description]]," ",""),"ä","ae"),"(",""),")","")</f>
        <v>StandardLeave</v>
      </c>
      <c r="C63" s="6" t="str">
        <f>Remain[[#Headers],[new uda /]]</f>
        <v>new uda /</v>
      </c>
      <c r="D63" s="6" t="s">
        <v>49</v>
      </c>
      <c r="E63" s="12" t="s">
        <v>106</v>
      </c>
      <c r="F63" s="6" t="str">
        <f>Remain[[#Headers],[UDA]]</f>
        <v>UDA</v>
      </c>
      <c r="G63" s="6" t="str">
        <f>"Tg"&amp;Remain[[#This Row],[UDET desc]]&amp;Remain[[#This Row],[Desc E3D]]</f>
        <v>TgValveStandardLeave</v>
      </c>
      <c r="H63" s="6" t="str">
        <f t="shared" si="17"/>
        <v>TgValveStandardLeaveUDA</v>
      </c>
      <c r="I63" s="6" t="str">
        <f t="shared" si="18"/>
        <v>Ablength 20</v>
      </c>
      <c r="J63" s="6" t="str">
        <f>Remain[[#Headers],[Ulength 250]]</f>
        <v>Ulength 250</v>
      </c>
      <c r="K63" s="6" t="str">
        <f>Remain[[#Headers],[Elelist ]]&amp;Remain[[#This Row],[Spalte1]]</f>
        <v>Elelist :TgObValve</v>
      </c>
      <c r="L63" s="6" t="s">
        <v>48</v>
      </c>
      <c r="M63" s="6" t="str">
        <f t="shared" si="19"/>
        <v>udname 'TgValveStandardLeave'</v>
      </c>
      <c r="N63" s="6" t="str">
        <f>"Rptxt '"&amp;Remain[[#This Row],[UDA desc]]&amp;"'"</f>
        <v>Rptxt 'Norm Ausgang'</v>
      </c>
      <c r="O63" s="6" t="str">
        <f>"desc '"&amp;Remain[[#This Row],[UDA desc]]&amp;"'"</f>
        <v>desc 'Norm Ausgang'</v>
      </c>
      <c r="P63" s="6" t="str">
        <f t="shared" si="20"/>
        <v>new uda /TgValveStandardLeaveUDA utype text Ablength 20 Ulength 250 Elelist :TgObValve udname 'TgValveStandardLeave' Rptxt 'Norm Ausgang' desc 'Norm Ausgang'</v>
      </c>
      <c r="Q63" s="6" t="str">
        <f t="shared" si="21"/>
        <v>new attcol DbAttribute :TgValveStandardLeave</v>
      </c>
      <c r="R63" s="6" t="str">
        <f t="shared" si="16"/>
        <v>/TgValveStandardLeaveUDA Rptxt 'Norm Ausgang' desc 'Norm Ausgang'</v>
      </c>
    </row>
    <row r="64" spans="1:18" x14ac:dyDescent="0.25">
      <c r="A64" s="11" t="s">
        <v>128</v>
      </c>
      <c r="B64" s="7" t="str">
        <f>SUBSTITUTE(SUBSTITUTE(SUBSTITUTE(SUBSTITUTE(Remain[[#This Row],[Description]]," ",""),"ä","ae"),"(",""),")","")</f>
        <v>LengthOfBody</v>
      </c>
      <c r="C64" s="6" t="str">
        <f>Remain[[#Headers],[new uda /]]</f>
        <v>new uda /</v>
      </c>
      <c r="D64" s="6" t="s">
        <v>49</v>
      </c>
      <c r="E64" s="11" t="s">
        <v>165</v>
      </c>
      <c r="F64" s="6" t="str">
        <f>Remain[[#Headers],[UDA]]</f>
        <v>UDA</v>
      </c>
      <c r="G64" s="6" t="str">
        <f>"Tg"&amp;Remain[[#This Row],[UDET desc]]&amp;Remain[[#This Row],[Desc E3D]]</f>
        <v>TgValveLengthOfBody</v>
      </c>
      <c r="H64" s="6" t="str">
        <f t="shared" ref="H64:H76" si="22">G64&amp;F64</f>
        <v>TgValveLengthOfBodyUDA</v>
      </c>
      <c r="I64" s="6" t="str">
        <f t="shared" ref="I64:I76" si="23">"Ablength "&amp; LEN(G64)</f>
        <v>Ablength 19</v>
      </c>
      <c r="J64" s="6" t="str">
        <f>Remain[[#Headers],[Ulength 250]]</f>
        <v>Ulength 250</v>
      </c>
      <c r="K64" s="6" t="str">
        <f>Remain[[#Headers],[Elelist ]]&amp;Remain[[#This Row],[Spalte1]]</f>
        <v>Elelist :TgObValve</v>
      </c>
      <c r="L64" s="6" t="s">
        <v>48</v>
      </c>
      <c r="M64" s="6" t="str">
        <f t="shared" ref="M64:M76" si="24">"udname '"&amp;G64&amp;"'"</f>
        <v>udname 'TgValveLengthOfBody'</v>
      </c>
      <c r="N64" s="6" t="str">
        <f>"Rptxt '"&amp;Remain[[#This Row],[UDA desc]]&amp;"'"</f>
        <v>Rptxt 'Baulänge [mm]'</v>
      </c>
      <c r="O64" s="6" t="str">
        <f>"desc '"&amp;Remain[[#This Row],[UDA desc]]&amp;"'"</f>
        <v>desc 'Baulänge [mm]'</v>
      </c>
      <c r="P64" s="6" t="str">
        <f t="shared" ref="P64:P77" si="25">CONCATENATE($C64,$H64," utype text"," ",$I64," ",$J64," ",$K64," ",$M64," ",$N64," ",$O64)</f>
        <v>new uda /TgValveLengthOfBodyUDA utype text Ablength 19 Ulength 250 Elelist :TgObValve udname 'TgValveLengthOfBody' Rptxt 'Baulänge [mm]' desc 'Baulänge [mm]'</v>
      </c>
      <c r="Q64" s="6" t="str">
        <f t="shared" ref="Q64:Q76" si="26">"new attcol DbAttribute :"&amp;$G64</f>
        <v>new attcol DbAttribute :TgValveLengthOfBody</v>
      </c>
      <c r="R64" s="6" t="str">
        <f t="shared" si="16"/>
        <v>/TgValveLengthOfBodyUDA Rptxt 'Baulänge [mm]' desc 'Baulänge [mm]'</v>
      </c>
    </row>
    <row r="65" spans="1:18" x14ac:dyDescent="0.25">
      <c r="A65" s="12" t="s">
        <v>142</v>
      </c>
      <c r="B65" s="7" t="str">
        <f>SUBSTITUTE(SUBSTITUTE(SUBSTITUTE(SUBSTITUTE(Remain[[#This Row],[Description]]," ",""),"ä","ae"),"(",""),")","")</f>
        <v>DriveTypeDesignatinon</v>
      </c>
      <c r="C65" s="6" t="str">
        <f>Remain[[#Headers],[new uda /]]</f>
        <v>new uda /</v>
      </c>
      <c r="D65" s="6" t="s">
        <v>49</v>
      </c>
      <c r="E65" s="12" t="s">
        <v>157</v>
      </c>
      <c r="F65" s="6" t="str">
        <f>Remain[[#Headers],[UDA]]</f>
        <v>UDA</v>
      </c>
      <c r="G65" s="6" t="str">
        <f>"Tg"&amp;Remain[[#This Row],[UDET desc]]&amp;Remain[[#This Row],[Desc E3D]]</f>
        <v>TgValveDriveTypeDesignatinon</v>
      </c>
      <c r="H65" s="6" t="str">
        <f t="shared" si="22"/>
        <v>TgValveDriveTypeDesignatinonUDA</v>
      </c>
      <c r="I65" s="6" t="str">
        <f t="shared" si="23"/>
        <v>Ablength 28</v>
      </c>
      <c r="J65" s="6" t="str">
        <f>Remain[[#Headers],[Ulength 250]]</f>
        <v>Ulength 250</v>
      </c>
      <c r="K65" s="6" t="str">
        <f>Remain[[#Headers],[Elelist ]]&amp;Remain[[#This Row],[Spalte1]]</f>
        <v>Elelist :TgObValve</v>
      </c>
      <c r="L65" s="6" t="s">
        <v>48</v>
      </c>
      <c r="M65" s="6" t="str">
        <f t="shared" si="24"/>
        <v>udname 'TgValveDriveTypeDesignatinon'</v>
      </c>
      <c r="N65" s="6" t="str">
        <f>"Rptxt '"&amp;Remain[[#This Row],[UDA desc]]&amp;"'"</f>
        <v>Rptxt 'Antriebstypenbezeichnung'</v>
      </c>
      <c r="O65" s="6" t="str">
        <f>"desc '"&amp;Remain[[#This Row],[UDA desc]]&amp;"'"</f>
        <v>desc 'Antriebstypenbezeichnung'</v>
      </c>
      <c r="P65" s="6" t="str">
        <f t="shared" si="25"/>
        <v>new uda /TgValveDriveTypeDesignatinonUDA utype text Ablength 28 Ulength 250 Elelist :TgObValve udname 'TgValveDriveTypeDesignatinon' Rptxt 'Antriebstypenbezeichnung' desc 'Antriebstypenbezeichnung'</v>
      </c>
      <c r="Q65" s="6" t="str">
        <f t="shared" si="26"/>
        <v>new attcol DbAttribute :TgValveDriveTypeDesignatinon</v>
      </c>
      <c r="R65" s="6" t="str">
        <f t="shared" si="16"/>
        <v>/TgValveDriveTypeDesignatinonUDA Rptxt 'Antriebstypenbezeichnung' desc 'Antriebstypenbezeichnung'</v>
      </c>
    </row>
    <row r="66" spans="1:18" x14ac:dyDescent="0.25">
      <c r="A66" s="11" t="s">
        <v>132</v>
      </c>
      <c r="B66" s="7" t="str">
        <f>SUBSTITUTE(SUBSTITUTE(SUBSTITUTE(SUBSTITUTE(Remain[[#This Row],[Description]]," ",""),"ä","ae"),"(",""),")","")</f>
        <v>NominalVoltage</v>
      </c>
      <c r="C66" s="6" t="str">
        <f>Remain[[#Headers],[new uda /]]</f>
        <v>new uda /</v>
      </c>
      <c r="D66" s="6" t="s">
        <v>49</v>
      </c>
      <c r="E66" s="11" t="s">
        <v>166</v>
      </c>
      <c r="F66" s="6" t="str">
        <f>Remain[[#Headers],[UDA]]</f>
        <v>UDA</v>
      </c>
      <c r="G66" s="6" t="str">
        <f>"Tg"&amp;Remain[[#This Row],[UDET desc]]&amp;Remain[[#This Row],[Desc E3D]]</f>
        <v>TgValveNominalVoltage</v>
      </c>
      <c r="H66" s="6" t="str">
        <f t="shared" si="22"/>
        <v>TgValveNominalVoltageUDA</v>
      </c>
      <c r="I66" s="6" t="str">
        <f t="shared" si="23"/>
        <v>Ablength 21</v>
      </c>
      <c r="J66" s="6" t="str">
        <f>Remain[[#Headers],[Ulength 250]]</f>
        <v>Ulength 250</v>
      </c>
      <c r="K66" s="6" t="str">
        <f>Remain[[#Headers],[Elelist ]]&amp;Remain[[#This Row],[Spalte1]]</f>
        <v>Elelist :TgObValve</v>
      </c>
      <c r="L66" s="6" t="s">
        <v>48</v>
      </c>
      <c r="M66" s="6" t="str">
        <f t="shared" si="24"/>
        <v>udname 'TgValveNominalVoltage'</v>
      </c>
      <c r="N66" s="6" t="str">
        <f>"Rptxt '"&amp;Remain[[#This Row],[UDA desc]]&amp;"'"</f>
        <v>Rptxt 'Nennspannung [V]'</v>
      </c>
      <c r="O66" s="6" t="str">
        <f>"desc '"&amp;Remain[[#This Row],[UDA desc]]&amp;"'"</f>
        <v>desc 'Nennspannung [V]'</v>
      </c>
      <c r="P66" s="6" t="str">
        <f t="shared" si="25"/>
        <v>new uda /TgValveNominalVoltageUDA utype text Ablength 21 Ulength 250 Elelist :TgObValve udname 'TgValveNominalVoltage' Rptxt 'Nennspannung [V]' desc 'Nennspannung [V]'</v>
      </c>
      <c r="Q66" s="6" t="str">
        <f t="shared" si="26"/>
        <v>new attcol DbAttribute :TgValveNominalVoltage</v>
      </c>
      <c r="R66" s="6" t="str">
        <f t="shared" ref="R66:R77" si="27">CONCATENATE("/",$H66," ",$N66," ",$O66)</f>
        <v>/TgValveNominalVoltageUDA Rptxt 'Nennspannung [V]' desc 'Nennspannung [V]'</v>
      </c>
    </row>
    <row r="67" spans="1:18" x14ac:dyDescent="0.25">
      <c r="A67" s="12" t="s">
        <v>133</v>
      </c>
      <c r="B67" s="7" t="str">
        <f>SUBSTITUTE(SUBSTITUTE(SUBSTITUTE(SUBSTITUTE(Remain[[#This Row],[Description]]," ",""),"ä","ae"),"(",""),")","")</f>
        <v>SafetyPosition</v>
      </c>
      <c r="C67" s="6" t="str">
        <f>Remain[[#Headers],[new uda /]]</f>
        <v>new uda /</v>
      </c>
      <c r="D67" s="6" t="s">
        <v>49</v>
      </c>
      <c r="E67" s="12" t="s">
        <v>107</v>
      </c>
      <c r="F67" s="6" t="str">
        <f>Remain[[#Headers],[UDA]]</f>
        <v>UDA</v>
      </c>
      <c r="G67" s="6" t="str">
        <f>"Tg"&amp;Remain[[#This Row],[UDET desc]]&amp;Remain[[#This Row],[Desc E3D]]</f>
        <v>TgValveSafetyPosition</v>
      </c>
      <c r="H67" s="6" t="str">
        <f t="shared" si="22"/>
        <v>TgValveSafetyPositionUDA</v>
      </c>
      <c r="I67" s="6" t="str">
        <f t="shared" si="23"/>
        <v>Ablength 21</v>
      </c>
      <c r="J67" s="6" t="str">
        <f>Remain[[#Headers],[Ulength 250]]</f>
        <v>Ulength 250</v>
      </c>
      <c r="K67" s="6" t="str">
        <f>Remain[[#Headers],[Elelist ]]&amp;Remain[[#This Row],[Spalte1]]</f>
        <v>Elelist :TgObValve</v>
      </c>
      <c r="L67" s="6" t="s">
        <v>48</v>
      </c>
      <c r="M67" s="6" t="str">
        <f t="shared" si="24"/>
        <v>udname 'TgValveSafetyPosition'</v>
      </c>
      <c r="N67" s="6" t="str">
        <f>"Rptxt '"&amp;Remain[[#This Row],[UDA desc]]&amp;"'"</f>
        <v>Rptxt 'Sicherheitsstellung'</v>
      </c>
      <c r="O67" s="6" t="str">
        <f>"desc '"&amp;Remain[[#This Row],[UDA desc]]&amp;"'"</f>
        <v>desc 'Sicherheitsstellung'</v>
      </c>
      <c r="P67" s="6" t="str">
        <f t="shared" si="25"/>
        <v>new uda /TgValveSafetyPositionUDA utype text Ablength 21 Ulength 250 Elelist :TgObValve udname 'TgValveSafetyPosition' Rptxt 'Sicherheitsstellung' desc 'Sicherheitsstellung'</v>
      </c>
      <c r="Q67" s="6" t="str">
        <f t="shared" si="26"/>
        <v>new attcol DbAttribute :TgValveSafetyPosition</v>
      </c>
      <c r="R67" s="6" t="str">
        <f t="shared" si="27"/>
        <v>/TgValveSafetyPositionUDA Rptxt 'Sicherheitsstellung' desc 'Sicherheitsstellung'</v>
      </c>
    </row>
    <row r="68" spans="1:18" x14ac:dyDescent="0.25">
      <c r="A68" s="11" t="s">
        <v>134</v>
      </c>
      <c r="B68" s="7" t="str">
        <f>SUBSTITUTE(SUBSTITUTE(SUBSTITUTE(SUBSTITUTE(Remain[[#This Row],[Description]]," ",""),"ä","ae"),"(",""),")","")</f>
        <v>LeakageClass</v>
      </c>
      <c r="C68" s="6" t="str">
        <f>Remain[[#Headers],[new uda /]]</f>
        <v>new uda /</v>
      </c>
      <c r="D68" s="6" t="s">
        <v>49</v>
      </c>
      <c r="E68" s="11" t="s">
        <v>108</v>
      </c>
      <c r="F68" s="6" t="str">
        <f>Remain[[#Headers],[UDA]]</f>
        <v>UDA</v>
      </c>
      <c r="G68" s="6" t="str">
        <f>"Tg"&amp;Remain[[#This Row],[UDET desc]]&amp;Remain[[#This Row],[Desc E3D]]</f>
        <v>TgValveLeakageClass</v>
      </c>
      <c r="H68" s="6" t="str">
        <f t="shared" si="22"/>
        <v>TgValveLeakageClassUDA</v>
      </c>
      <c r="I68" s="6" t="str">
        <f t="shared" si="23"/>
        <v>Ablength 19</v>
      </c>
      <c r="J68" s="6" t="str">
        <f>Remain[[#Headers],[Ulength 250]]</f>
        <v>Ulength 250</v>
      </c>
      <c r="K68" s="6" t="str">
        <f>Remain[[#Headers],[Elelist ]]&amp;Remain[[#This Row],[Spalte1]]</f>
        <v>Elelist :TgObValve</v>
      </c>
      <c r="L68" s="6" t="s">
        <v>48</v>
      </c>
      <c r="M68" s="6" t="str">
        <f t="shared" si="24"/>
        <v>udname 'TgValveLeakageClass'</v>
      </c>
      <c r="N68" s="6" t="str">
        <f>"Rptxt '"&amp;Remain[[#This Row],[UDA desc]]&amp;"'"</f>
        <v>Rptxt 'Leckageklasse'</v>
      </c>
      <c r="O68" s="6" t="str">
        <f>"desc '"&amp;Remain[[#This Row],[UDA desc]]&amp;"'"</f>
        <v>desc 'Leckageklasse'</v>
      </c>
      <c r="P68" s="6" t="str">
        <f t="shared" si="25"/>
        <v>new uda /TgValveLeakageClassUDA utype text Ablength 19 Ulength 250 Elelist :TgObValve udname 'TgValveLeakageClass' Rptxt 'Leckageklasse' desc 'Leckageklasse'</v>
      </c>
      <c r="Q68" s="6" t="str">
        <f t="shared" si="26"/>
        <v>new attcol DbAttribute :TgValveLeakageClass</v>
      </c>
      <c r="R68" s="6" t="str">
        <f t="shared" si="27"/>
        <v>/TgValveLeakageClassUDA Rptxt 'Leckageklasse' desc 'Leckageklasse'</v>
      </c>
    </row>
    <row r="69" spans="1:18" x14ac:dyDescent="0.25">
      <c r="A69" s="12" t="s">
        <v>135</v>
      </c>
      <c r="B69" s="7" t="str">
        <f>SUBSTITUTE(SUBSTITUTE(SUBSTITUTE(SUBSTITUTE(Remain[[#This Row],[Description]]," ",""),"ä","ae"),"(",""),")","")</f>
        <v>MaterialHousing</v>
      </c>
      <c r="C69" s="6" t="str">
        <f>Remain[[#Headers],[new uda /]]</f>
        <v>new uda /</v>
      </c>
      <c r="D69" s="6" t="s">
        <v>49</v>
      </c>
      <c r="E69" s="12" t="s">
        <v>109</v>
      </c>
      <c r="F69" s="6" t="str">
        <f>Remain[[#Headers],[UDA]]</f>
        <v>UDA</v>
      </c>
      <c r="G69" s="6" t="str">
        <f>"Tg"&amp;Remain[[#This Row],[UDET desc]]&amp;Remain[[#This Row],[Desc E3D]]</f>
        <v>TgValveMaterialHousing</v>
      </c>
      <c r="H69" s="6" t="str">
        <f t="shared" si="22"/>
        <v>TgValveMaterialHousingUDA</v>
      </c>
      <c r="I69" s="6" t="str">
        <f t="shared" si="23"/>
        <v>Ablength 22</v>
      </c>
      <c r="J69" s="6" t="str">
        <f>Remain[[#Headers],[Ulength 250]]</f>
        <v>Ulength 250</v>
      </c>
      <c r="K69" s="6" t="str">
        <f>Remain[[#Headers],[Elelist ]]&amp;Remain[[#This Row],[Spalte1]]</f>
        <v>Elelist :TgObValve</v>
      </c>
      <c r="L69" s="6" t="s">
        <v>48</v>
      </c>
      <c r="M69" s="6" t="str">
        <f t="shared" si="24"/>
        <v>udname 'TgValveMaterialHousing'</v>
      </c>
      <c r="N69" s="6" t="str">
        <f>"Rptxt '"&amp;Remain[[#This Row],[UDA desc]]&amp;"'"</f>
        <v>Rptxt 'Werkstoff Gehäuse'</v>
      </c>
      <c r="O69" s="6" t="str">
        <f>"desc '"&amp;Remain[[#This Row],[UDA desc]]&amp;"'"</f>
        <v>desc 'Werkstoff Gehäuse'</v>
      </c>
      <c r="P69" s="6" t="str">
        <f t="shared" si="25"/>
        <v>new uda /TgValveMaterialHousingUDA utype text Ablength 22 Ulength 250 Elelist :TgObValve udname 'TgValveMaterialHousing' Rptxt 'Werkstoff Gehäuse' desc 'Werkstoff Gehäuse'</v>
      </c>
      <c r="Q69" s="6" t="str">
        <f t="shared" si="26"/>
        <v>new attcol DbAttribute :TgValveMaterialHousing</v>
      </c>
      <c r="R69" s="6" t="str">
        <f t="shared" si="27"/>
        <v>/TgValveMaterialHousingUDA Rptxt 'Werkstoff Gehäuse' desc 'Werkstoff Gehäuse'</v>
      </c>
    </row>
    <row r="70" spans="1:18" x14ac:dyDescent="0.25">
      <c r="A70" s="11" t="s">
        <v>136</v>
      </c>
      <c r="B70" s="7" t="str">
        <f>SUBSTITUTE(SUBSTITUTE(SUBSTITUTE(SUBSTITUTE(Remain[[#This Row],[Description]]," ",""),"ä","ae"),"(",""),")","")</f>
        <v>MaterialSeal</v>
      </c>
      <c r="C70" s="6" t="str">
        <f>Remain[[#Headers],[new uda /]]</f>
        <v>new uda /</v>
      </c>
      <c r="D70" s="6" t="s">
        <v>49</v>
      </c>
      <c r="E70" s="11" t="s">
        <v>110</v>
      </c>
      <c r="F70" s="6" t="str">
        <f>Remain[[#Headers],[UDA]]</f>
        <v>UDA</v>
      </c>
      <c r="G70" s="6" t="str">
        <f>"Tg"&amp;Remain[[#This Row],[UDET desc]]&amp;Remain[[#This Row],[Desc E3D]]</f>
        <v>TgValveMaterialSeal</v>
      </c>
      <c r="H70" s="6" t="str">
        <f t="shared" si="22"/>
        <v>TgValveMaterialSealUDA</v>
      </c>
      <c r="I70" s="6" t="str">
        <f t="shared" si="23"/>
        <v>Ablength 19</v>
      </c>
      <c r="J70" s="6" t="str">
        <f>Remain[[#Headers],[Ulength 250]]</f>
        <v>Ulength 250</v>
      </c>
      <c r="K70" s="6" t="str">
        <f>Remain[[#Headers],[Elelist ]]&amp;Remain[[#This Row],[Spalte1]]</f>
        <v>Elelist :TgObValve</v>
      </c>
      <c r="L70" s="6" t="s">
        <v>48</v>
      </c>
      <c r="M70" s="6" t="str">
        <f t="shared" si="24"/>
        <v>udname 'TgValveMaterialSeal'</v>
      </c>
      <c r="N70" s="6" t="str">
        <f>"Rptxt '"&amp;Remain[[#This Row],[UDA desc]]&amp;"'"</f>
        <v>Rptxt 'Werkstoff Sitz'</v>
      </c>
      <c r="O70" s="6" t="str">
        <f>"desc '"&amp;Remain[[#This Row],[UDA desc]]&amp;"'"</f>
        <v>desc 'Werkstoff Sitz'</v>
      </c>
      <c r="P70" s="6" t="str">
        <f t="shared" si="25"/>
        <v>new uda /TgValveMaterialSealUDA utype text Ablength 19 Ulength 250 Elelist :TgObValve udname 'TgValveMaterialSeal' Rptxt 'Werkstoff Sitz' desc 'Werkstoff Sitz'</v>
      </c>
      <c r="Q70" s="6" t="str">
        <f t="shared" si="26"/>
        <v>new attcol DbAttribute :TgValveMaterialSeal</v>
      </c>
      <c r="R70" s="6" t="str">
        <f t="shared" si="27"/>
        <v>/TgValveMaterialSealUDA Rptxt 'Werkstoff Sitz' desc 'Werkstoff Sitz'</v>
      </c>
    </row>
    <row r="71" spans="1:18" x14ac:dyDescent="0.25">
      <c r="A71" s="12" t="s">
        <v>137</v>
      </c>
      <c r="B71" s="7" t="str">
        <f>SUBSTITUTE(SUBSTITUTE(SUBSTITUTE(SUBSTITUTE(Remain[[#This Row],[Description]]," ",""),"ä","ae"),"(",""),")","")</f>
        <v>FlowCoefficient</v>
      </c>
      <c r="C71" s="6" t="str">
        <f>Remain[[#Headers],[new uda /]]</f>
        <v>new uda /</v>
      </c>
      <c r="D71" s="6" t="s">
        <v>49</v>
      </c>
      <c r="E71" s="12" t="s">
        <v>111</v>
      </c>
      <c r="F71" s="6" t="str">
        <f>Remain[[#Headers],[UDA]]</f>
        <v>UDA</v>
      </c>
      <c r="G71" s="6" t="str">
        <f>"Tg"&amp;Remain[[#This Row],[UDET desc]]&amp;Remain[[#This Row],[Desc E3D]]</f>
        <v>TgValveFlowCoefficient</v>
      </c>
      <c r="H71" s="6" t="str">
        <f t="shared" si="22"/>
        <v>TgValveFlowCoefficientUDA</v>
      </c>
      <c r="I71" s="6" t="str">
        <f t="shared" si="23"/>
        <v>Ablength 22</v>
      </c>
      <c r="J71" s="6" t="str">
        <f>Remain[[#Headers],[Ulength 250]]</f>
        <v>Ulength 250</v>
      </c>
      <c r="K71" s="6" t="str">
        <f>Remain[[#Headers],[Elelist ]]&amp;Remain[[#This Row],[Spalte1]]</f>
        <v>Elelist :TgObValve</v>
      </c>
      <c r="L71" s="6" t="s">
        <v>48</v>
      </c>
      <c r="M71" s="6" t="str">
        <f t="shared" si="24"/>
        <v>udname 'TgValveFlowCoefficient'</v>
      </c>
      <c r="N71" s="6" t="str">
        <f>"Rptxt '"&amp;Remain[[#This Row],[UDA desc]]&amp;"'"</f>
        <v>Rptxt 'Kvs-Wert'</v>
      </c>
      <c r="O71" s="6" t="str">
        <f>"desc '"&amp;Remain[[#This Row],[UDA desc]]&amp;"'"</f>
        <v>desc 'Kvs-Wert'</v>
      </c>
      <c r="P71" s="6" t="str">
        <f t="shared" si="25"/>
        <v>new uda /TgValveFlowCoefficientUDA utype text Ablength 22 Ulength 250 Elelist :TgObValve udname 'TgValveFlowCoefficient' Rptxt 'Kvs-Wert' desc 'Kvs-Wert'</v>
      </c>
      <c r="Q71" s="6" t="str">
        <f t="shared" si="26"/>
        <v>new attcol DbAttribute :TgValveFlowCoefficient</v>
      </c>
      <c r="R71" s="6" t="str">
        <f t="shared" si="27"/>
        <v>/TgValveFlowCoefficientUDA Rptxt 'Kvs-Wert' desc 'Kvs-Wert'</v>
      </c>
    </row>
    <row r="72" spans="1:18" x14ac:dyDescent="0.25">
      <c r="A72" s="11" t="s">
        <v>138</v>
      </c>
      <c r="B72" s="7" t="str">
        <f>SUBSTITUTE(SUBSTITUTE(SUBSTITUTE(SUBSTITUTE(Remain[[#This Row],[Description]]," ",""),"ä","ae"),"(",""),")","")</f>
        <v>SafetyIntegrityLevelEval</v>
      </c>
      <c r="C72" s="6" t="str">
        <f>Remain[[#Headers],[new uda /]]</f>
        <v>new uda /</v>
      </c>
      <c r="D72" s="6" t="s">
        <v>49</v>
      </c>
      <c r="E72" s="11" t="s">
        <v>112</v>
      </c>
      <c r="F72" s="6" t="str">
        <f>Remain[[#Headers],[UDA]]</f>
        <v>UDA</v>
      </c>
      <c r="G72" s="6" t="str">
        <f>"Tg"&amp;Remain[[#This Row],[UDET desc]]&amp;Remain[[#This Row],[Desc E3D]]</f>
        <v>TgValveSafetyIntegrityLevelEval</v>
      </c>
      <c r="H72" s="6" t="str">
        <f t="shared" si="22"/>
        <v>TgValveSafetyIntegrityLevelEvalUDA</v>
      </c>
      <c r="I72" s="6" t="str">
        <f t="shared" si="23"/>
        <v>Ablength 31</v>
      </c>
      <c r="J72" s="6" t="str">
        <f>Remain[[#Headers],[Ulength 250]]</f>
        <v>Ulength 250</v>
      </c>
      <c r="K72" s="6" t="str">
        <f>Remain[[#Headers],[Elelist ]]&amp;Remain[[#This Row],[Spalte1]]</f>
        <v>Elelist :TgObValve</v>
      </c>
      <c r="L72" s="6" t="s">
        <v>48</v>
      </c>
      <c r="M72" s="6" t="str">
        <f t="shared" si="24"/>
        <v>udname 'TgValveSafetyIntegrityLevelEval'</v>
      </c>
      <c r="N72" s="6" t="str">
        <f>"Rptxt '"&amp;Remain[[#This Row],[UDA desc]]&amp;"'"</f>
        <v>Rptxt 'Sicherheitsintegritätslevel Einstufung'</v>
      </c>
      <c r="O72" s="6" t="str">
        <f>"desc '"&amp;Remain[[#This Row],[UDA desc]]&amp;"'"</f>
        <v>desc 'Sicherheitsintegritätslevel Einstufung'</v>
      </c>
      <c r="P72" s="6" t="str">
        <f t="shared" si="25"/>
        <v>new uda /TgValveSafetyIntegrityLevelEvalUDA utype text Ablength 31 Ulength 250 Elelist :TgObValve udname 'TgValveSafetyIntegrityLevelEval' Rptxt 'Sicherheitsintegritätslevel Einstufung' desc 'Sicherheitsintegritätslevel Einstufung'</v>
      </c>
      <c r="Q72" s="6" t="str">
        <f t="shared" si="26"/>
        <v>new attcol DbAttribute :TgValveSafetyIntegrityLevelEval</v>
      </c>
      <c r="R72" s="6" t="str">
        <f t="shared" si="27"/>
        <v>/TgValveSafetyIntegrityLevelEvalUDA Rptxt 'Sicherheitsintegritätslevel Einstufung' desc 'Sicherheitsintegritätslevel Einstufung'</v>
      </c>
    </row>
    <row r="73" spans="1:18" x14ac:dyDescent="0.25">
      <c r="A73" s="11" t="s">
        <v>139</v>
      </c>
      <c r="B73" s="7" t="str">
        <f>SUBSTITUTE(SUBSTITUTE(SUBSTITUTE(SUBSTITUTE(Remain[[#This Row],[Description]]," ",""),"ä","ae"),"(",""),")","")</f>
        <v>PID_Designation</v>
      </c>
      <c r="C73" s="6" t="str">
        <f>Remain[[#Headers],[new uda /]]</f>
        <v>new uda /</v>
      </c>
      <c r="D73" s="6" t="s">
        <v>49</v>
      </c>
      <c r="E73" s="11" t="s">
        <v>113</v>
      </c>
      <c r="F73" s="6" t="str">
        <f>Remain[[#Headers],[UDA]]</f>
        <v>UDA</v>
      </c>
      <c r="G73" s="6" t="str">
        <f>"Tg"&amp;Remain[[#This Row],[UDET desc]]&amp;Remain[[#This Row],[Desc E3D]]</f>
        <v>TgValvePID_Designation</v>
      </c>
      <c r="H73" s="6" t="str">
        <f t="shared" si="22"/>
        <v>TgValvePID_DesignationUDA</v>
      </c>
      <c r="I73" s="6" t="str">
        <f t="shared" si="23"/>
        <v>Ablength 22</v>
      </c>
      <c r="J73" s="6" t="str">
        <f>Remain[[#Headers],[Ulength 250]]</f>
        <v>Ulength 250</v>
      </c>
      <c r="K73" s="6" t="str">
        <f>Remain[[#Headers],[Elelist ]]&amp;Remain[[#This Row],[Spalte1]]</f>
        <v>Elelist :TgObValve</v>
      </c>
      <c r="L73" s="6" t="s">
        <v>48</v>
      </c>
      <c r="M73" s="6" t="str">
        <f t="shared" si="24"/>
        <v>udname 'TgValvePID_Designation'</v>
      </c>
      <c r="N73" s="6" t="str">
        <f>"Rptxt '"&amp;Remain[[#This Row],[UDA desc]]&amp;"'"</f>
        <v>Rptxt 'PID-Bezeichnung'</v>
      </c>
      <c r="O73" s="6" t="str">
        <f>"desc '"&amp;Remain[[#This Row],[UDA desc]]&amp;"'"</f>
        <v>desc 'PID-Bezeichnung'</v>
      </c>
      <c r="P73" s="6" t="str">
        <f t="shared" si="25"/>
        <v>new uda /TgValvePID_DesignationUDA utype text Ablength 22 Ulength 250 Elelist :TgObValve udname 'TgValvePID_Designation' Rptxt 'PID-Bezeichnung' desc 'PID-Bezeichnung'</v>
      </c>
      <c r="Q73" s="6" t="str">
        <f t="shared" si="26"/>
        <v>new attcol DbAttribute :TgValvePID_Designation</v>
      </c>
      <c r="R73" s="6" t="str">
        <f t="shared" si="27"/>
        <v>/TgValvePID_DesignationUDA Rptxt 'PID-Bezeichnung' desc 'PID-Bezeichnung'</v>
      </c>
    </row>
    <row r="74" spans="1:18" x14ac:dyDescent="0.25">
      <c r="A74" s="12" t="s">
        <v>140</v>
      </c>
      <c r="B74" s="7" t="str">
        <f>SUBSTITUTE(SUBSTITUTE(SUBSTITUTE(SUBSTITUTE(Remain[[#This Row],[Description]]," ",""),"ä","ae"),"(",""),")","")</f>
        <v>PID_Number</v>
      </c>
      <c r="C74" s="6" t="str">
        <f>Remain[[#Headers],[new uda /]]</f>
        <v>new uda /</v>
      </c>
      <c r="D74" s="6" t="s">
        <v>49</v>
      </c>
      <c r="E74" s="12" t="s">
        <v>114</v>
      </c>
      <c r="F74" s="6" t="str">
        <f>Remain[[#Headers],[UDA]]</f>
        <v>UDA</v>
      </c>
      <c r="G74" s="6" t="str">
        <f>"Tg"&amp;Remain[[#This Row],[UDET desc]]&amp;Remain[[#This Row],[Desc E3D]]</f>
        <v>TgValvePID_Number</v>
      </c>
      <c r="H74" s="6" t="str">
        <f t="shared" si="22"/>
        <v>TgValvePID_NumberUDA</v>
      </c>
      <c r="I74" s="6" t="str">
        <f t="shared" si="23"/>
        <v>Ablength 17</v>
      </c>
      <c r="J74" s="6" t="str">
        <f>Remain[[#Headers],[Ulength 250]]</f>
        <v>Ulength 250</v>
      </c>
      <c r="K74" s="6" t="str">
        <f>Remain[[#Headers],[Elelist ]]&amp;Remain[[#This Row],[Spalte1]]</f>
        <v>Elelist :TgObValve</v>
      </c>
      <c r="L74" s="6" t="s">
        <v>48</v>
      </c>
      <c r="M74" s="6" t="str">
        <f t="shared" si="24"/>
        <v>udname 'TgValvePID_Number'</v>
      </c>
      <c r="N74" s="6" t="str">
        <f>"Rptxt '"&amp;Remain[[#This Row],[UDA desc]]&amp;"'"</f>
        <v>Rptxt 'PID-Nummer'</v>
      </c>
      <c r="O74" s="6" t="str">
        <f>"desc '"&amp;Remain[[#This Row],[UDA desc]]&amp;"'"</f>
        <v>desc 'PID-Nummer'</v>
      </c>
      <c r="P74" s="6" t="str">
        <f t="shared" si="25"/>
        <v>new uda /TgValvePID_NumberUDA utype text Ablength 17 Ulength 250 Elelist :TgObValve udname 'TgValvePID_Number' Rptxt 'PID-Nummer' desc 'PID-Nummer'</v>
      </c>
      <c r="Q74" s="6" t="str">
        <f t="shared" si="26"/>
        <v>new attcol DbAttribute :TgValvePID_Number</v>
      </c>
      <c r="R74" s="6" t="str">
        <f t="shared" si="27"/>
        <v>/TgValvePID_NumberUDA Rptxt 'PID-Nummer' desc 'PID-Nummer'</v>
      </c>
    </row>
    <row r="75" spans="1:18" x14ac:dyDescent="0.25">
      <c r="A75" s="11" t="s">
        <v>141</v>
      </c>
      <c r="B75" s="7" t="str">
        <f>SUBSTITUTE(SUBSTITUTE(SUBSTITUTE(SUBSTITUTE(Remain[[#This Row],[Description]]," ",""),"ä","ae"),"(",""),")","")</f>
        <v>-</v>
      </c>
      <c r="C75" s="6" t="str">
        <f>Remain[[#Headers],[new uda /]]</f>
        <v>new uda /</v>
      </c>
      <c r="D75" s="6"/>
      <c r="E75" s="11" t="s">
        <v>167</v>
      </c>
      <c r="F75" s="6" t="str">
        <f>Remain[[#Headers],[UDA]]</f>
        <v>UDA</v>
      </c>
      <c r="G75" s="11" t="s">
        <v>143</v>
      </c>
      <c r="H75" s="6" t="str">
        <f t="shared" si="22"/>
        <v>TgValveSafetyDevResponsePressureUDA</v>
      </c>
      <c r="I75" s="6" t="str">
        <f t="shared" si="23"/>
        <v>Ablength 32</v>
      </c>
      <c r="J75" s="6" t="str">
        <f>Remain[[#Headers],[Ulength 250]]</f>
        <v>Ulength 250</v>
      </c>
      <c r="K75" s="6" t="str">
        <f>Remain[[#Headers],[Elelist ]]&amp;Remain[[#This Row],[Spalte1]]</f>
        <v>Elelist :TgObValve</v>
      </c>
      <c r="L75" s="6" t="s">
        <v>48</v>
      </c>
      <c r="M75" s="6" t="str">
        <f t="shared" si="24"/>
        <v>udname 'TgValveSafetyDevResponsePressure'</v>
      </c>
      <c r="N75" s="6" t="str">
        <f>"Rptxt '"&amp;Remain[[#This Row],[UDA desc]]&amp;"'"</f>
        <v>Rptxt 'Sicherheitseinrichtung-Ansprechdruck [bar(ü)]'</v>
      </c>
      <c r="O75" s="6" t="str">
        <f>"desc '"&amp;Remain[[#This Row],[UDA desc]]&amp;"'"</f>
        <v>desc 'Sicherheitseinrichtung-Ansprechdruck [bar(ü)]'</v>
      </c>
      <c r="P75" s="6" t="str">
        <f t="shared" si="25"/>
        <v>new uda /TgValveSafetyDevResponsePressureUDA utype text Ablength 32 Ulength 250 Elelist :TgObValve udname 'TgValveSafetyDevResponsePressure' Rptxt 'Sicherheitseinrichtung-Ansprechdruck [bar(ü)]' desc 'Sicherheitseinrichtung-Ansprechdruck [bar(ü)]'</v>
      </c>
      <c r="Q75" s="6" t="str">
        <f t="shared" si="26"/>
        <v>new attcol DbAttribute :TgValveSafetyDevResponsePressure</v>
      </c>
      <c r="R75" s="6" t="str">
        <f t="shared" si="27"/>
        <v>/TgValveSafetyDevResponsePressureUDA Rptxt 'Sicherheitseinrichtung-Ansprechdruck [bar(ü)]' desc 'Sicherheitseinrichtung-Ansprechdruck [bar(ü)]'</v>
      </c>
    </row>
    <row r="76" spans="1:18" x14ac:dyDescent="0.25">
      <c r="A76" s="12" t="s">
        <v>141</v>
      </c>
      <c r="B76" s="7" t="str">
        <f>SUBSTITUTE(SUBSTITUTE(SUBSTITUTE(SUBSTITUTE(Remain[[#This Row],[Description]]," ",""),"ä","ae"),"(",""),")","")</f>
        <v>-</v>
      </c>
      <c r="C76" s="6" t="str">
        <f>Remain[[#Headers],[new uda /]]</f>
        <v>new uda /</v>
      </c>
      <c r="D76" s="6"/>
      <c r="E76" s="12" t="s">
        <v>168</v>
      </c>
      <c r="F76" s="6" t="str">
        <f>Remain[[#Headers],[UDA]]</f>
        <v>UDA</v>
      </c>
      <c r="G76" s="12" t="s">
        <v>144</v>
      </c>
      <c r="H76" s="6" t="str">
        <f t="shared" si="22"/>
        <v>TgValveSafetyDevResponseTemperatureUDA</v>
      </c>
      <c r="I76" s="6" t="str">
        <f t="shared" si="23"/>
        <v>Ablength 35</v>
      </c>
      <c r="J76" s="6" t="str">
        <f>Remain[[#Headers],[Ulength 250]]</f>
        <v>Ulength 250</v>
      </c>
      <c r="K76" s="6" t="str">
        <f>Remain[[#Headers],[Elelist ]]&amp;Remain[[#This Row],[Spalte1]]</f>
        <v>Elelist :TgObValve</v>
      </c>
      <c r="L76" s="6" t="s">
        <v>48</v>
      </c>
      <c r="M76" s="6" t="str">
        <f t="shared" si="24"/>
        <v>udname 'TgValveSafetyDevResponseTemperature'</v>
      </c>
      <c r="N76" s="6" t="str">
        <f>"Rptxt '"&amp;Remain[[#This Row],[UDA desc]]&amp;"'"</f>
        <v>Rptxt 'Sicherheitseinrichtung-Ansprechtemperatur [°C]'</v>
      </c>
      <c r="O76" s="6" t="str">
        <f>"desc '"&amp;Remain[[#This Row],[UDA desc]]&amp;"'"</f>
        <v>desc 'Sicherheitseinrichtung-Ansprechtemperatur [°C]'</v>
      </c>
      <c r="P76" s="6" t="str">
        <f t="shared" si="25"/>
        <v>new uda /TgValveSafetyDevResponseTemperatureUDA utype text Ablength 35 Ulength 250 Elelist :TgObValve udname 'TgValveSafetyDevResponseTemperature' Rptxt 'Sicherheitseinrichtung-Ansprechtemperatur [°C]' desc 'Sicherheitseinrichtung-Ansprechtemperatur [°C]'</v>
      </c>
      <c r="Q76" s="6" t="str">
        <f t="shared" si="26"/>
        <v>new attcol DbAttribute :TgValveSafetyDevResponseTemperature</v>
      </c>
      <c r="R76" s="6" t="str">
        <f t="shared" si="27"/>
        <v>/TgValveSafetyDevResponseTemperatureUDA Rptxt 'Sicherheitseinrichtung-Ansprechtemperatur [°C]' desc 'Sicherheitseinrichtung-Ansprechtemperatur [°C]'</v>
      </c>
    </row>
    <row r="77" spans="1:18" x14ac:dyDescent="0.25">
      <c r="A77" s="12" t="s">
        <v>179</v>
      </c>
      <c r="B77" s="7" t="str">
        <f>SUBSTITUTE(SUBSTITUTE(SUBSTITUTE(SUBSTITUTE(Remain[[#This Row],[Description]]," ",""),"ä","ae"),"(",""),")","")</f>
        <v>Painting</v>
      </c>
      <c r="C77" s="6" t="str">
        <f>Remain[[#Headers],[new uda /]]</f>
        <v>new uda /</v>
      </c>
      <c r="D77" s="6" t="s">
        <v>180</v>
      </c>
      <c r="E77" s="12" t="s">
        <v>185</v>
      </c>
      <c r="F77" s="6" t="str">
        <f>Remain[[#Headers],[UDA]]</f>
        <v>UDA</v>
      </c>
      <c r="G77" s="6" t="str">
        <f>"Tg"&amp;Remain[[#This Row],[UDET desc]]&amp;Remain[[#This Row],[Desc E3D]]</f>
        <v>TgPipePainting</v>
      </c>
      <c r="H77" s="6" t="str">
        <f t="shared" ref="H77" si="28">G77&amp;F77</f>
        <v>TgPipePaintingUDA</v>
      </c>
      <c r="I77" s="6" t="str">
        <f t="shared" ref="I77" si="29">"Ablength "&amp; LEN(G77)</f>
        <v>Ablength 14</v>
      </c>
      <c r="J77" s="6" t="str">
        <f>Remain[[#Headers],[Ulength 250]]</f>
        <v>Ulength 250</v>
      </c>
      <c r="K77" s="6" t="str">
        <f>Remain[[#Headers],[Elelist ]]&amp;Remain[[#This Row],[Spalte1]]</f>
        <v xml:space="preserve">Elelist :TgObPipe </v>
      </c>
      <c r="L77" s="6" t="s">
        <v>181</v>
      </c>
      <c r="M77" s="6" t="str">
        <f t="shared" ref="M77" si="30">"udname '"&amp;G77&amp;"'"</f>
        <v>udname 'TgPipePainting'</v>
      </c>
      <c r="N77" s="6" t="str">
        <f>"Rptxt '"&amp;Remain[[#This Row],[UDA desc]]&amp;"'"</f>
        <v>Rptxt 'Farbkennzeichen'</v>
      </c>
      <c r="O77" s="6" t="str">
        <f>"desc '"&amp;Remain[[#This Row],[UDA desc]]&amp;"'"</f>
        <v>desc 'Farbkennzeichen'</v>
      </c>
      <c r="P77" s="6" t="str">
        <f t="shared" si="25"/>
        <v>new uda /TgPipePaintingUDA utype text Ablength 14 Ulength 250 Elelist :TgObPipe  udname 'TgPipePainting' Rptxt 'Farbkennzeichen' desc 'Farbkennzeichen'</v>
      </c>
      <c r="Q77" s="6" t="str">
        <f>"new attcol DbAttribute :"&amp;$G77&amp;" udname '"&amp;Remain[[#This Row],[UDA desc]]&amp;"' "&amp;Remain[[#This Row],[desc]]</f>
        <v>new attcol DbAttribute :TgPipePainting udname 'Farbkennzeichen' desc 'Farbkennzeichen'</v>
      </c>
      <c r="R77" s="6" t="str">
        <f t="shared" si="27"/>
        <v>/TgPipePaintingUDA Rptxt 'Farbkennzeichen' desc 'Farbkennzeichen'</v>
      </c>
    </row>
    <row r="78" spans="1:18" x14ac:dyDescent="0.25">
      <c r="A78" s="6"/>
      <c r="B78" s="7" t="str">
        <f>SUBSTITUTE(SUBSTITUTE(SUBSTITUTE(SUBSTITUTE(Remain[[#This Row],[Description]]," ",""),"ä","ae"),"(",""),")","")</f>
        <v/>
      </c>
      <c r="C78" s="6" t="str">
        <f>Remain[[#Headers],[new uda /]]</f>
        <v>new uda /</v>
      </c>
      <c r="D78" s="6"/>
      <c r="E78" s="6"/>
      <c r="F78" s="6" t="str">
        <f>Remain[[#Headers],[UDA]]</f>
        <v>UDA</v>
      </c>
      <c r="G78" s="6" t="str">
        <f>"Tg"&amp;Remain[[#This Row],[UDET desc]]&amp;Remain[[#This Row],[Desc E3D]]</f>
        <v>Tg</v>
      </c>
      <c r="H78" s="6" t="str">
        <f t="shared" ref="H78:H85" si="31">G78&amp;F78</f>
        <v>TgUDA</v>
      </c>
      <c r="I78" s="6" t="str">
        <f t="shared" ref="I78:I85" si="32">"Ablength "&amp; LEN(G78)</f>
        <v>Ablength 2</v>
      </c>
      <c r="J78" s="6" t="str">
        <f>Remain[[#Headers],[Ulength 250]]</f>
        <v>Ulength 250</v>
      </c>
      <c r="K78" s="6" t="str">
        <f>Remain[[#Headers],[Elelist ]]&amp;Remain[[#This Row],[Spalte1]]</f>
        <v>Elelist :TgObValve</v>
      </c>
      <c r="L78" s="6" t="s">
        <v>48</v>
      </c>
      <c r="M78" s="6" t="str">
        <f t="shared" ref="M78:M85" si="33">"udname '"&amp;G78&amp;"'"</f>
        <v>udname 'Tg'</v>
      </c>
      <c r="N78" s="6" t="str">
        <f>"Rptxt '"&amp;Remain[[#This Row],[UDA desc]]&amp;"'"</f>
        <v>Rptxt ''</v>
      </c>
      <c r="O78" s="6" t="str">
        <f>"desc '"&amp;Remain[[#This Row],[UDA desc]]&amp;"'"</f>
        <v>desc ''</v>
      </c>
      <c r="P78" s="6" t="str">
        <f t="shared" ref="P78:P85" si="34">CONCATENATE($C78,$H78," utype text"," ",$I78," ",$J78," ",$K78," ",$M78," ",$N78," ",$O78)</f>
        <v>new uda /TgUDA utype text Ablength 2 Ulength 250 Elelist :TgObValve udname 'Tg' Rptxt '' desc ''</v>
      </c>
      <c r="Q78" s="6" t="str">
        <f t="shared" ref="Q78:Q85" si="35">"new attcol DbAttribute :"&amp;$G78</f>
        <v>new attcol DbAttribute :Tg</v>
      </c>
      <c r="R78" s="6" t="str">
        <f t="shared" ref="R78:R85" si="36">CONCATENATE("/",$H78," ",$N78," ",$O78)</f>
        <v>/TgUDA Rptxt '' desc ''</v>
      </c>
    </row>
    <row r="79" spans="1:18" x14ac:dyDescent="0.25">
      <c r="A79" s="6" t="s">
        <v>339</v>
      </c>
      <c r="B79" s="7" t="str">
        <f>SUBSTITUTE(SUBSTITUTE(SUBSTITUTE(SUBSTITUTE(Remain[[#This Row],[Description]]," ",""),"ä","ae"),"(",""),")","")</f>
        <v>WeightValveNoDrive</v>
      </c>
      <c r="C79" s="6" t="str">
        <f>Remain[[#Headers],[new uda /]]</f>
        <v>new uda /</v>
      </c>
      <c r="D79" s="6" t="s">
        <v>49</v>
      </c>
      <c r="E79" s="6" t="s">
        <v>340</v>
      </c>
      <c r="F79" s="6" t="str">
        <f>Remain[[#Headers],[UDA]]</f>
        <v>UDA</v>
      </c>
      <c r="G79" s="6" t="str">
        <f>"Tg"&amp;Remain[[#This Row],[UDET desc]]&amp;Remain[[#This Row],[Desc E3D]]</f>
        <v>TgValveWeightValveNoDrive</v>
      </c>
      <c r="H79" s="6" t="str">
        <f t="shared" si="31"/>
        <v>TgValveWeightValveNoDriveUDA</v>
      </c>
      <c r="I79" s="6" t="str">
        <f t="shared" si="32"/>
        <v>Ablength 25</v>
      </c>
      <c r="J79" s="6" t="str">
        <f>Remain[[#Headers],[Ulength 250]]</f>
        <v>Ulength 250</v>
      </c>
      <c r="K79" s="6" t="str">
        <f>Remain[[#Headers],[Elelist ]]&amp;Remain[[#This Row],[Spalte1]]</f>
        <v>Elelist :TgObValve</v>
      </c>
      <c r="L79" s="6" t="s">
        <v>48</v>
      </c>
      <c r="M79" s="6" t="str">
        <f t="shared" si="33"/>
        <v>udname 'TgValveWeightValveNoDrive'</v>
      </c>
      <c r="N79" s="6" t="str">
        <f>"Rptxt '"&amp;Remain[[#This Row],[UDA desc]]&amp;"'"</f>
        <v>Rptxt 'Gewicht ohne Antrieb [mm]'</v>
      </c>
      <c r="O79" s="6" t="str">
        <f>"desc '"&amp;Remain[[#This Row],[UDA desc]]&amp;"'"</f>
        <v>desc 'Gewicht ohne Antrieb [mm]'</v>
      </c>
      <c r="P79" s="6" t="str">
        <f t="shared" si="34"/>
        <v>new uda /TgValveWeightValveNoDriveUDA utype text Ablength 25 Ulength 250 Elelist :TgObValve udname 'TgValveWeightValveNoDrive' Rptxt 'Gewicht ohne Antrieb [mm]' desc 'Gewicht ohne Antrieb [mm]'</v>
      </c>
      <c r="Q79" s="6" t="str">
        <f t="shared" si="35"/>
        <v>new attcol DbAttribute :TgValveWeightValveNoDrive</v>
      </c>
      <c r="R79" s="6" t="str">
        <f t="shared" si="36"/>
        <v>/TgValveWeightValveNoDriveUDA Rptxt 'Gewicht ohne Antrieb [mm]' desc 'Gewicht ohne Antrieb [mm]'</v>
      </c>
    </row>
    <row r="80" spans="1:18" x14ac:dyDescent="0.25">
      <c r="A80" s="6" t="s">
        <v>338</v>
      </c>
      <c r="B80" s="7" t="str">
        <f>SUBSTITUTE(SUBSTITUTE(SUBSTITUTE(SUBSTITUTE(Remain[[#This Row],[Description]]," ",""),"ä","ae"),"(",""),")","")</f>
        <v>WeightValveDrive</v>
      </c>
      <c r="C80" s="6" t="str">
        <f>Remain[[#Headers],[new uda /]]</f>
        <v>new uda /</v>
      </c>
      <c r="D80" s="6" t="s">
        <v>49</v>
      </c>
      <c r="E80" s="6" t="s">
        <v>341</v>
      </c>
      <c r="F80" s="6" t="str">
        <f>Remain[[#Headers],[UDA]]</f>
        <v>UDA</v>
      </c>
      <c r="G80" s="6" t="str">
        <f>"Tg"&amp;Remain[[#This Row],[UDET desc]]&amp;Remain[[#This Row],[Desc E3D]]</f>
        <v>TgValveWeightValveDrive</v>
      </c>
      <c r="H80" s="6" t="str">
        <f t="shared" si="31"/>
        <v>TgValveWeightValveDriveUDA</v>
      </c>
      <c r="I80" s="6" t="str">
        <f t="shared" si="32"/>
        <v>Ablength 23</v>
      </c>
      <c r="J80" s="6" t="str">
        <f>Remain[[#Headers],[Ulength 250]]</f>
        <v>Ulength 250</v>
      </c>
      <c r="K80" s="6" t="str">
        <f>Remain[[#Headers],[Elelist ]]&amp;Remain[[#This Row],[Spalte1]]</f>
        <v>Elelist :TgObValve</v>
      </c>
      <c r="L80" s="6" t="s">
        <v>48</v>
      </c>
      <c r="M80" s="6" t="str">
        <f t="shared" si="33"/>
        <v>udname 'TgValveWeightValveDrive'</v>
      </c>
      <c r="N80" s="6" t="str">
        <f>"Rptxt '"&amp;Remain[[#This Row],[UDA desc]]&amp;"'"</f>
        <v>Rptxt 'Gewicht von Antrieb [mm]'</v>
      </c>
      <c r="O80" s="6" t="str">
        <f>"desc '"&amp;Remain[[#This Row],[UDA desc]]&amp;"'"</f>
        <v>desc 'Gewicht von Antrieb [mm]'</v>
      </c>
      <c r="P80" s="6" t="str">
        <f t="shared" si="34"/>
        <v>new uda /TgValveWeightValveDriveUDA utype text Ablength 23 Ulength 250 Elelist :TgObValve udname 'TgValveWeightValveDrive' Rptxt 'Gewicht von Antrieb [mm]' desc 'Gewicht von Antrieb [mm]'</v>
      </c>
      <c r="Q80" s="6" t="str">
        <f t="shared" si="35"/>
        <v>new attcol DbAttribute :TgValveWeightValveDrive</v>
      </c>
      <c r="R80" s="6" t="str">
        <f t="shared" si="36"/>
        <v>/TgValveWeightValveDriveUDA Rptxt 'Gewicht von Antrieb [mm]' desc 'Gewicht von Antrieb [mm]'</v>
      </c>
    </row>
    <row r="81" spans="1:18" x14ac:dyDescent="0.25">
      <c r="A81" s="6"/>
      <c r="B81" s="7" t="str">
        <f>SUBSTITUTE(SUBSTITUTE(SUBSTITUTE(SUBSTITUTE(Remain[[#This Row],[Description]]," ",""),"ä","ae"),"(",""),")","")</f>
        <v/>
      </c>
      <c r="C81" s="6" t="str">
        <f>Remain[[#Headers],[new uda /]]</f>
        <v>new uda /</v>
      </c>
      <c r="D81" s="6"/>
      <c r="E81" s="6"/>
      <c r="F81" s="6" t="str">
        <f>Remain[[#Headers],[UDA]]</f>
        <v>UDA</v>
      </c>
      <c r="G81" s="6" t="str">
        <f>"Tg"&amp;Remain[[#This Row],[UDET desc]]&amp;Remain[[#This Row],[Desc E3D]]</f>
        <v>Tg</v>
      </c>
      <c r="H81" s="6" t="str">
        <f t="shared" si="31"/>
        <v>TgUDA</v>
      </c>
      <c r="I81" s="6" t="str">
        <f t="shared" si="32"/>
        <v>Ablength 2</v>
      </c>
      <c r="J81" s="6" t="str">
        <f>Remain[[#Headers],[Ulength 250]]</f>
        <v>Ulength 250</v>
      </c>
      <c r="K81" s="6" t="str">
        <f>Remain[[#Headers],[Elelist ]]&amp;Remain[[#This Row],[Spalte1]]</f>
        <v>Elelist :TgObValve</v>
      </c>
      <c r="L81" s="6" t="s">
        <v>48</v>
      </c>
      <c r="M81" s="6" t="str">
        <f t="shared" si="33"/>
        <v>udname 'Tg'</v>
      </c>
      <c r="N81" s="6" t="str">
        <f>"Rptxt '"&amp;Remain[[#This Row],[UDA desc]]&amp;"'"</f>
        <v>Rptxt ''</v>
      </c>
      <c r="O81" s="6" t="str">
        <f>"desc '"&amp;Remain[[#This Row],[UDA desc]]&amp;"'"</f>
        <v>desc ''</v>
      </c>
      <c r="P81" s="6" t="str">
        <f t="shared" si="34"/>
        <v>new uda /TgUDA utype text Ablength 2 Ulength 250 Elelist :TgObValve udname 'Tg' Rptxt '' desc ''</v>
      </c>
      <c r="Q81" s="6" t="str">
        <f t="shared" si="35"/>
        <v>new attcol DbAttribute :Tg</v>
      </c>
      <c r="R81" s="6" t="str">
        <f t="shared" si="36"/>
        <v>/TgUDA Rptxt '' desc ''</v>
      </c>
    </row>
    <row r="82" spans="1:18" x14ac:dyDescent="0.25">
      <c r="A82" s="6"/>
      <c r="B82" s="7" t="str">
        <f>SUBSTITUTE(SUBSTITUTE(SUBSTITUTE(SUBSTITUTE(Remain[[#This Row],[Description]]," ",""),"ä","ae"),"(",""),")","")</f>
        <v/>
      </c>
      <c r="C82" s="6" t="str">
        <f>Remain[[#Headers],[new uda /]]</f>
        <v>new uda /</v>
      </c>
      <c r="D82" s="6"/>
      <c r="E82" s="6"/>
      <c r="F82" s="6" t="str">
        <f>Remain[[#Headers],[UDA]]</f>
        <v>UDA</v>
      </c>
      <c r="G82" s="6" t="str">
        <f>"Tg"&amp;Remain[[#This Row],[UDET desc]]&amp;Remain[[#This Row],[Desc E3D]]</f>
        <v>Tg</v>
      </c>
      <c r="H82" s="6" t="str">
        <f t="shared" si="31"/>
        <v>TgUDA</v>
      </c>
      <c r="I82" s="6" t="str">
        <f t="shared" si="32"/>
        <v>Ablength 2</v>
      </c>
      <c r="J82" s="6" t="str">
        <f>Remain[[#Headers],[Ulength 250]]</f>
        <v>Ulength 250</v>
      </c>
      <c r="K82" s="6" t="str">
        <f>Remain[[#Headers],[Elelist ]]&amp;Remain[[#This Row],[Spalte1]]</f>
        <v>Elelist :TgObValve</v>
      </c>
      <c r="L82" s="6" t="s">
        <v>48</v>
      </c>
      <c r="M82" s="6" t="str">
        <f t="shared" si="33"/>
        <v>udname 'Tg'</v>
      </c>
      <c r="N82" s="6" t="str">
        <f>"Rptxt '"&amp;Remain[[#This Row],[UDA desc]]&amp;"'"</f>
        <v>Rptxt ''</v>
      </c>
      <c r="O82" s="6" t="str">
        <f>"desc '"&amp;Remain[[#This Row],[UDA desc]]&amp;"'"</f>
        <v>desc ''</v>
      </c>
      <c r="P82" s="6" t="str">
        <f t="shared" si="34"/>
        <v>new uda /TgUDA utype text Ablength 2 Ulength 250 Elelist :TgObValve udname 'Tg' Rptxt '' desc ''</v>
      </c>
      <c r="Q82" s="6" t="str">
        <f t="shared" si="35"/>
        <v>new attcol DbAttribute :Tg</v>
      </c>
      <c r="R82" s="6" t="str">
        <f t="shared" si="36"/>
        <v>/TgUDA Rptxt '' desc ''</v>
      </c>
    </row>
    <row r="83" spans="1:18" x14ac:dyDescent="0.25">
      <c r="A83" s="6"/>
      <c r="B83" s="7" t="str">
        <f>SUBSTITUTE(SUBSTITUTE(SUBSTITUTE(SUBSTITUTE(Remain[[#This Row],[Description]]," ",""),"ä","ae"),"(",""),")","")</f>
        <v/>
      </c>
      <c r="C83" s="6" t="str">
        <f>Remain[[#Headers],[new uda /]]</f>
        <v>new uda /</v>
      </c>
      <c r="D83" s="6"/>
      <c r="E83" s="6"/>
      <c r="F83" s="6" t="str">
        <f>Remain[[#Headers],[UDA]]</f>
        <v>UDA</v>
      </c>
      <c r="G83" s="6" t="str">
        <f>"Tg"&amp;Remain[[#This Row],[UDET desc]]&amp;Remain[[#This Row],[Desc E3D]]</f>
        <v>Tg</v>
      </c>
      <c r="H83" s="6" t="str">
        <f t="shared" si="31"/>
        <v>TgUDA</v>
      </c>
      <c r="I83" s="6" t="str">
        <f t="shared" si="32"/>
        <v>Ablength 2</v>
      </c>
      <c r="J83" s="6" t="str">
        <f>Remain[[#Headers],[Ulength 250]]</f>
        <v>Ulength 250</v>
      </c>
      <c r="K83" s="6" t="str">
        <f>Remain[[#Headers],[Elelist ]]&amp;Remain[[#This Row],[Spalte1]]</f>
        <v>Elelist :TgObValve</v>
      </c>
      <c r="L83" s="6" t="s">
        <v>48</v>
      </c>
      <c r="M83" s="6" t="str">
        <f t="shared" si="33"/>
        <v>udname 'Tg'</v>
      </c>
      <c r="N83" s="6" t="str">
        <f>"Rptxt '"&amp;Remain[[#This Row],[UDA desc]]&amp;"'"</f>
        <v>Rptxt ''</v>
      </c>
      <c r="O83" s="6" t="str">
        <f>"desc '"&amp;Remain[[#This Row],[UDA desc]]&amp;"'"</f>
        <v>desc ''</v>
      </c>
      <c r="P83" s="6" t="str">
        <f t="shared" si="34"/>
        <v>new uda /TgUDA utype text Ablength 2 Ulength 250 Elelist :TgObValve udname 'Tg' Rptxt '' desc ''</v>
      </c>
      <c r="Q83" s="6" t="str">
        <f t="shared" si="35"/>
        <v>new attcol DbAttribute :Tg</v>
      </c>
      <c r="R83" s="6" t="str">
        <f t="shared" si="36"/>
        <v>/TgUDA Rptxt '' desc ''</v>
      </c>
    </row>
    <row r="84" spans="1:18" x14ac:dyDescent="0.25">
      <c r="A84" s="6"/>
      <c r="B84" s="7" t="str">
        <f>SUBSTITUTE(SUBSTITUTE(SUBSTITUTE(SUBSTITUTE(Remain[[#This Row],[Description]]," ",""),"ä","ae"),"(",""),")","")</f>
        <v/>
      </c>
      <c r="C84" s="6" t="str">
        <f>Remain[[#Headers],[new uda /]]</f>
        <v>new uda /</v>
      </c>
      <c r="D84" s="6"/>
      <c r="E84" s="6"/>
      <c r="F84" s="6" t="str">
        <f>Remain[[#Headers],[UDA]]</f>
        <v>UDA</v>
      </c>
      <c r="G84" s="6" t="str">
        <f>"Tg"&amp;Remain[[#This Row],[UDET desc]]&amp;Remain[[#This Row],[Desc E3D]]</f>
        <v>Tg</v>
      </c>
      <c r="H84" s="6" t="str">
        <f t="shared" si="31"/>
        <v>TgUDA</v>
      </c>
      <c r="I84" s="6" t="str">
        <f t="shared" si="32"/>
        <v>Ablength 2</v>
      </c>
      <c r="J84" s="6" t="str">
        <f>Remain[[#Headers],[Ulength 250]]</f>
        <v>Ulength 250</v>
      </c>
      <c r="K84" s="6" t="str">
        <f>Remain[[#Headers],[Elelist ]]&amp;Remain[[#This Row],[Spalte1]]</f>
        <v>Elelist :TgObValve</v>
      </c>
      <c r="L84" s="6" t="s">
        <v>48</v>
      </c>
      <c r="M84" s="6" t="str">
        <f t="shared" si="33"/>
        <v>udname 'Tg'</v>
      </c>
      <c r="N84" s="6" t="str">
        <f>"Rptxt '"&amp;Remain[[#This Row],[UDA desc]]&amp;"'"</f>
        <v>Rptxt ''</v>
      </c>
      <c r="O84" s="6" t="str">
        <f>"desc '"&amp;Remain[[#This Row],[UDA desc]]&amp;"'"</f>
        <v>desc ''</v>
      </c>
      <c r="P84" s="6" t="str">
        <f t="shared" si="34"/>
        <v>new uda /TgUDA utype text Ablength 2 Ulength 250 Elelist :TgObValve udname 'Tg' Rptxt '' desc ''</v>
      </c>
      <c r="Q84" s="6" t="str">
        <f t="shared" si="35"/>
        <v>new attcol DbAttribute :Tg</v>
      </c>
      <c r="R84" s="6" t="str">
        <f t="shared" si="36"/>
        <v>/TgUDA Rptxt '' desc ''</v>
      </c>
    </row>
    <row r="85" spans="1:18" x14ac:dyDescent="0.25">
      <c r="A85" s="6"/>
      <c r="B85" s="7" t="str">
        <f>SUBSTITUTE(SUBSTITUTE(SUBSTITUTE(SUBSTITUTE(Remain[[#This Row],[Description]]," ",""),"ä","ae"),"(",""),")","")</f>
        <v/>
      </c>
      <c r="C85" s="6" t="str">
        <f>Remain[[#Headers],[new uda /]]</f>
        <v>new uda /</v>
      </c>
      <c r="D85" s="6"/>
      <c r="E85" s="6"/>
      <c r="F85" s="6" t="str">
        <f>Remain[[#Headers],[UDA]]</f>
        <v>UDA</v>
      </c>
      <c r="G85" s="6" t="str">
        <f>"Tg"&amp;Remain[[#This Row],[UDET desc]]&amp;Remain[[#This Row],[Desc E3D]]</f>
        <v>Tg</v>
      </c>
      <c r="H85" s="6" t="str">
        <f t="shared" si="31"/>
        <v>TgUDA</v>
      </c>
      <c r="I85" s="6" t="str">
        <f t="shared" si="32"/>
        <v>Ablength 2</v>
      </c>
      <c r="J85" s="6" t="str">
        <f>Remain[[#Headers],[Ulength 250]]</f>
        <v>Ulength 250</v>
      </c>
      <c r="K85" s="6" t="str">
        <f>Remain[[#Headers],[Elelist ]]&amp;Remain[[#This Row],[Spalte1]]</f>
        <v>Elelist :TgObValve</v>
      </c>
      <c r="L85" s="6" t="s">
        <v>48</v>
      </c>
      <c r="M85" s="6" t="str">
        <f t="shared" si="33"/>
        <v>udname 'Tg'</v>
      </c>
      <c r="N85" s="6" t="str">
        <f>"Rptxt '"&amp;Remain[[#This Row],[UDA desc]]&amp;"'"</f>
        <v>Rptxt ''</v>
      </c>
      <c r="O85" s="6" t="str">
        <f>"desc '"&amp;Remain[[#This Row],[UDA desc]]&amp;"'"</f>
        <v>desc ''</v>
      </c>
      <c r="P85" s="6" t="str">
        <f t="shared" si="34"/>
        <v>new uda /TgUDA utype text Ablength 2 Ulength 250 Elelist :TgObValve udname 'Tg' Rptxt '' desc ''</v>
      </c>
      <c r="Q85" s="6" t="str">
        <f t="shared" si="35"/>
        <v>new attcol DbAttribute :Tg</v>
      </c>
      <c r="R85" s="6" t="str">
        <f t="shared" si="36"/>
        <v>/TgUDA Rptxt '' desc ''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0A6C-8E9E-4F62-8A84-B939A5F5F2BE}">
  <dimension ref="A1:R78"/>
  <sheetViews>
    <sheetView topLeftCell="B1" workbookViewId="0">
      <selection activeCell="H52" sqref="H52:H78"/>
    </sheetView>
  </sheetViews>
  <sheetFormatPr baseColWidth="10" defaultRowHeight="15" x14ac:dyDescent="0.25"/>
  <cols>
    <col min="1" max="1" width="30.7109375" bestFit="1" customWidth="1"/>
    <col min="2" max="2" width="30.7109375" customWidth="1"/>
    <col min="4" max="4" width="13" bestFit="1" customWidth="1"/>
    <col min="5" max="5" width="54.7109375" bestFit="1" customWidth="1"/>
    <col min="7" max="8" width="41.42578125" bestFit="1" customWidth="1"/>
    <col min="9" max="9" width="15.5703125" customWidth="1"/>
    <col min="10" max="10" width="13.7109375" bestFit="1" customWidth="1"/>
    <col min="11" max="11" width="30.7109375" bestFit="1" customWidth="1"/>
    <col min="12" max="12" width="29.85546875" customWidth="1"/>
    <col min="13" max="13" width="50.28515625" bestFit="1" customWidth="1"/>
    <col min="14" max="14" width="64.140625" bestFit="1" customWidth="1"/>
    <col min="15" max="15" width="47.140625" bestFit="1" customWidth="1"/>
    <col min="16" max="16" width="225.28515625" bestFit="1" customWidth="1"/>
    <col min="17" max="17" width="101.7109375" bestFit="1" customWidth="1"/>
    <col min="18" max="18" width="255.7109375" bestFit="1" customWidth="1"/>
  </cols>
  <sheetData>
    <row r="1" spans="1:18" x14ac:dyDescent="0.25">
      <c r="A1" s="3" t="s">
        <v>11</v>
      </c>
      <c r="B1" s="5" t="s">
        <v>37</v>
      </c>
      <c r="C1" s="4" t="s">
        <v>7</v>
      </c>
      <c r="D1" s="3" t="s">
        <v>12</v>
      </c>
      <c r="E1" s="3" t="s">
        <v>13</v>
      </c>
      <c r="F1" s="4" t="s">
        <v>8</v>
      </c>
      <c r="G1" s="5" t="s">
        <v>34</v>
      </c>
      <c r="H1" s="5" t="s">
        <v>35</v>
      </c>
      <c r="I1" s="5" t="s">
        <v>36</v>
      </c>
      <c r="J1" t="s">
        <v>9</v>
      </c>
      <c r="K1" s="4" t="s">
        <v>32</v>
      </c>
      <c r="L1" t="s">
        <v>281</v>
      </c>
      <c r="M1" t="s">
        <v>182</v>
      </c>
      <c r="N1" t="s">
        <v>183</v>
      </c>
      <c r="O1" t="s">
        <v>184</v>
      </c>
      <c r="P1" s="1" t="s">
        <v>15</v>
      </c>
      <c r="Q1" s="2" t="s">
        <v>16</v>
      </c>
      <c r="R1" t="s">
        <v>158</v>
      </c>
    </row>
    <row r="2" spans="1:18" x14ac:dyDescent="0.25">
      <c r="A2" s="13" t="s">
        <v>200</v>
      </c>
      <c r="B2" s="7" t="str">
        <f>SUBSTITUTE(SUBSTITUTE(SUBSTITUTE(SUBSTITUTE(EQUI[[#This Row],[Description]]," ",""),"ä","ae"),"(",""),")","")</f>
        <v>AKZCode</v>
      </c>
      <c r="C2" s="6" t="str">
        <f>EQUI[[#Headers],[new uda /]]</f>
        <v>new uda /</v>
      </c>
      <c r="D2" s="6" t="s">
        <v>279</v>
      </c>
      <c r="E2" s="13" t="s">
        <v>233</v>
      </c>
      <c r="F2" s="6" t="str">
        <f>EQUI[[#Headers],[UDA]]</f>
        <v>UDA</v>
      </c>
      <c r="G2" s="6" t="str">
        <f>"Tg"&amp;EQUI[[#This Row],[UDET desc]]&amp;EQUI[[#This Row],[Desc E3D]]</f>
        <v>TgEquipmentAKZCode</v>
      </c>
      <c r="H2" s="6" t="str">
        <f t="shared" ref="H2:H58" si="0">G2&amp;F2</f>
        <v>TgEquipmentAKZCodeUDA</v>
      </c>
      <c r="I2" s="6" t="str">
        <f t="shared" ref="I2:I58" si="1">"Ablength "&amp; LEN(G2)</f>
        <v>Ablength 18</v>
      </c>
      <c r="J2" s="6" t="str">
        <f>EQUI[[#Headers],[Ulength 250]]</f>
        <v>Ulength 250</v>
      </c>
      <c r="K2" s="6" t="str">
        <f>EQUI[[#Headers],[Elelist ]]&amp;EQUI[[#This Row],[Target-Type]]</f>
        <v>Elelist :TgObEquipment</v>
      </c>
      <c r="L2" s="6" t="s">
        <v>282</v>
      </c>
      <c r="M2" s="6" t="str">
        <f t="shared" ref="M2:M34" si="2">"udname '"&amp;G2&amp;"'"</f>
        <v>udname 'TgEquipmentAKZCode'</v>
      </c>
      <c r="N2" s="6" t="str">
        <f>"Rptxt '"&amp;EQUI[[#This Row],[UDA desc]]&amp;"'"</f>
        <v>Rptxt 'AKZ Nr.'</v>
      </c>
      <c r="O2" s="6" t="str">
        <f>"desc '"&amp;EQUI[[#This Row],[UDA desc]]&amp;"'"</f>
        <v>desc 'AKZ Nr.'</v>
      </c>
      <c r="P2" s="6" t="str">
        <f t="shared" ref="P2:P34" si="3">CONCATENATE($C2,$H2," utype text"," ",$I2," ",$J2," ",$K2," ",$M2," ",$N2," ",$O2)</f>
        <v>new uda /TgEquipmentAKZCodeUDA utype text Ablength 18 Ulength 250 Elelist :TgObEquipment udname 'TgEquipmentAKZCode' Rptxt 'AKZ Nr.' desc 'AKZ Nr.'</v>
      </c>
      <c r="Q2" s="6" t="str">
        <f t="shared" ref="Q2:Q58" si="4">"new attcol DbAttribute :"&amp;$G2</f>
        <v>new attcol DbAttribute :TgEquipmentAKZCode</v>
      </c>
      <c r="R2" s="6" t="str">
        <f t="shared" ref="R2:R34" si="5">CONCATENATE("/",$H2," ",$N2," ",$O2)</f>
        <v>/TgEquipmentAKZCodeUDA Rptxt 'AKZ Nr.' desc 'AKZ Nr.'</v>
      </c>
    </row>
    <row r="3" spans="1:18" x14ac:dyDescent="0.25">
      <c r="A3" s="14" t="s">
        <v>56</v>
      </c>
      <c r="B3" s="7" t="str">
        <f>SUBSTITUTE(SUBSTITUTE(SUBSTITUTE(SUBSTITUTE(EQUI[[#This Row],[Description]]," ",""),"ä","ae"),"(",""),")","")</f>
        <v>Manufacturer</v>
      </c>
      <c r="C3" s="6" t="str">
        <f>EQUI[[#Headers],[new uda /]]</f>
        <v>new uda /</v>
      </c>
      <c r="D3" s="6" t="s">
        <v>279</v>
      </c>
      <c r="E3" s="14" t="s">
        <v>27</v>
      </c>
      <c r="F3" s="6" t="str">
        <f>EQUI[[#Headers],[UDA]]</f>
        <v>UDA</v>
      </c>
      <c r="G3" s="6" t="str">
        <f>"Tg"&amp;EQUI[[#This Row],[UDET desc]]&amp;EQUI[[#This Row],[Desc E3D]]</f>
        <v>TgEquipmentManufacturer</v>
      </c>
      <c r="H3" s="6" t="str">
        <f t="shared" si="0"/>
        <v>TgEquipmentManufacturerUDA</v>
      </c>
      <c r="I3" s="6" t="str">
        <f t="shared" si="1"/>
        <v>Ablength 23</v>
      </c>
      <c r="J3" s="6" t="str">
        <f>EQUI[[#Headers],[Ulength 250]]</f>
        <v>Ulength 250</v>
      </c>
      <c r="K3" s="6" t="str">
        <f>EQUI[[#Headers],[Elelist ]]&amp;EQUI[[#This Row],[Target-Type]]</f>
        <v>Elelist :TgObEquipment</v>
      </c>
      <c r="L3" s="6" t="s">
        <v>282</v>
      </c>
      <c r="M3" s="6" t="str">
        <f t="shared" si="2"/>
        <v>udname 'TgEquipmentManufacturer'</v>
      </c>
      <c r="N3" s="6" t="str">
        <f>"Rptxt '"&amp;EQUI[[#This Row],[UDA desc]]&amp;"'"</f>
        <v>Rptxt 'Hersteller'</v>
      </c>
      <c r="O3" s="6" t="str">
        <f>"desc '"&amp;EQUI[[#This Row],[UDA desc]]&amp;"'"</f>
        <v>desc 'Hersteller'</v>
      </c>
      <c r="P3" s="6" t="str">
        <f t="shared" si="3"/>
        <v>new uda /TgEquipmentManufacturerUDA utype text Ablength 23 Ulength 250 Elelist :TgObEquipment udname 'TgEquipmentManufacturer' Rptxt 'Hersteller' desc 'Hersteller'</v>
      </c>
      <c r="Q3" s="6" t="str">
        <f t="shared" si="4"/>
        <v>new attcol DbAttribute :TgEquipmentManufacturer</v>
      </c>
      <c r="R3" s="6" t="str">
        <f t="shared" si="5"/>
        <v>/TgEquipmentManufacturerUDA Rptxt 'Hersteller' desc 'Hersteller'</v>
      </c>
    </row>
    <row r="4" spans="1:18" x14ac:dyDescent="0.25">
      <c r="A4" s="13" t="s">
        <v>186</v>
      </c>
      <c r="B4" s="7" t="str">
        <f>SUBSTITUTE(SUBSTITUTE(SUBSTITUTE(SUBSTITUTE(EQUI[[#This Row],[Description]]," ",""),"ä","ae"),"(",""),")","")</f>
        <v>Type</v>
      </c>
      <c r="C4" s="6" t="str">
        <f>EQUI[[#Headers],[new uda /]]</f>
        <v>new uda /</v>
      </c>
      <c r="D4" s="6" t="s">
        <v>279</v>
      </c>
      <c r="E4" s="13" t="s">
        <v>186</v>
      </c>
      <c r="F4" s="6" t="str">
        <f>EQUI[[#Headers],[UDA]]</f>
        <v>UDA</v>
      </c>
      <c r="G4" s="6" t="str">
        <f>"Tg"&amp;EQUI[[#This Row],[UDET desc]]&amp;EQUI[[#This Row],[Desc E3D]]</f>
        <v>TgEquipmentType</v>
      </c>
      <c r="H4" s="6" t="str">
        <f t="shared" si="0"/>
        <v>TgEquipmentTypeUDA</v>
      </c>
      <c r="I4" s="6" t="str">
        <f t="shared" si="1"/>
        <v>Ablength 15</v>
      </c>
      <c r="J4" s="6" t="str">
        <f>EQUI[[#Headers],[Ulength 250]]</f>
        <v>Ulength 250</v>
      </c>
      <c r="K4" s="6" t="str">
        <f>EQUI[[#Headers],[Elelist ]]&amp;EQUI[[#This Row],[Target-Type]]</f>
        <v>Elelist :TgObEquipment</v>
      </c>
      <c r="L4" s="6" t="s">
        <v>282</v>
      </c>
      <c r="M4" s="6" t="str">
        <f t="shared" si="2"/>
        <v>udname 'TgEquipmentType'</v>
      </c>
      <c r="N4" s="6" t="str">
        <f>"Rptxt '"&amp;EQUI[[#This Row],[UDA desc]]&amp;"'"</f>
        <v>Rptxt 'Type'</v>
      </c>
      <c r="O4" s="6" t="str">
        <f>"desc '"&amp;EQUI[[#This Row],[UDA desc]]&amp;"'"</f>
        <v>desc 'Type'</v>
      </c>
      <c r="P4" s="6" t="str">
        <f t="shared" si="3"/>
        <v>new uda /TgEquipmentTypeUDA utype text Ablength 15 Ulength 250 Elelist :TgObEquipment udname 'TgEquipmentType' Rptxt 'Type' desc 'Type'</v>
      </c>
      <c r="Q4" s="6" t="str">
        <f t="shared" si="4"/>
        <v>new attcol DbAttribute :TgEquipmentType</v>
      </c>
      <c r="R4" s="6" t="str">
        <f t="shared" si="5"/>
        <v>/TgEquipmentTypeUDA Rptxt 'Type' desc 'Type'</v>
      </c>
    </row>
    <row r="5" spans="1:18" x14ac:dyDescent="0.25">
      <c r="A5" s="14" t="s">
        <v>201</v>
      </c>
      <c r="B5" s="7" t="str">
        <f>SUBSTITUTE(SUBSTITUTE(SUBSTITUTE(SUBSTITUTE(EQUI[[#This Row],[Description]]," ",""),"ä","ae"),"(",""),")","")</f>
        <v>EquiDescription</v>
      </c>
      <c r="C5" s="6" t="str">
        <f>EQUI[[#Headers],[new uda /]]</f>
        <v>new uda /</v>
      </c>
      <c r="D5" s="6" t="s">
        <v>279</v>
      </c>
      <c r="E5" s="14" t="s">
        <v>234</v>
      </c>
      <c r="F5" s="6" t="str">
        <f>EQUI[[#Headers],[UDA]]</f>
        <v>UDA</v>
      </c>
      <c r="G5" s="6" t="str">
        <f>"Tg"&amp;EQUI[[#This Row],[UDET desc]]&amp;EQUI[[#This Row],[Desc E3D]]</f>
        <v>TgEquipmentEquiDescription</v>
      </c>
      <c r="H5" s="6" t="str">
        <f t="shared" si="0"/>
        <v>TgEquipmentEquiDescriptionUDA</v>
      </c>
      <c r="I5" s="6" t="str">
        <f t="shared" si="1"/>
        <v>Ablength 26</v>
      </c>
      <c r="J5" s="6" t="str">
        <f>EQUI[[#Headers],[Ulength 250]]</f>
        <v>Ulength 250</v>
      </c>
      <c r="K5" s="6" t="str">
        <f>EQUI[[#Headers],[Elelist ]]&amp;EQUI[[#This Row],[Target-Type]]</f>
        <v>Elelist :TgObEquipment</v>
      </c>
      <c r="L5" s="6" t="s">
        <v>282</v>
      </c>
      <c r="M5" s="6" t="str">
        <f t="shared" si="2"/>
        <v>udname 'TgEquipmentEquiDescription'</v>
      </c>
      <c r="N5" s="6" t="str">
        <f>"Rptxt '"&amp;EQUI[[#This Row],[UDA desc]]&amp;"'"</f>
        <v>Rptxt 'Art/Bezeichnung'</v>
      </c>
      <c r="O5" s="6" t="str">
        <f>"desc '"&amp;EQUI[[#This Row],[UDA desc]]&amp;"'"</f>
        <v>desc 'Art/Bezeichnung'</v>
      </c>
      <c r="P5" s="6" t="str">
        <f t="shared" si="3"/>
        <v>new uda /TgEquipmentEquiDescriptionUDA utype text Ablength 26 Ulength 250 Elelist :TgObEquipment udname 'TgEquipmentEquiDescription' Rptxt 'Art/Bezeichnung' desc 'Art/Bezeichnung'</v>
      </c>
      <c r="Q5" s="6" t="str">
        <f t="shared" si="4"/>
        <v>new attcol DbAttribute :TgEquipmentEquiDescription</v>
      </c>
      <c r="R5" s="6" t="str">
        <f t="shared" si="5"/>
        <v>/TgEquipmentEquiDescriptionUDA Rptxt 'Art/Bezeichnung' desc 'Art/Bezeichnung'</v>
      </c>
    </row>
    <row r="6" spans="1:18" x14ac:dyDescent="0.25">
      <c r="A6" s="13" t="s">
        <v>187</v>
      </c>
      <c r="B6" s="7" t="str">
        <f>SUBSTITUTE(SUBSTITUTE(SUBSTITUTE(SUBSTITUTE(EQUI[[#This Row],[Description]]," ",""),"ä","ae"),"(",""),")","")</f>
        <v>Model</v>
      </c>
      <c r="C6" s="6" t="str">
        <f>EQUI[[#Headers],[new uda /]]</f>
        <v>new uda /</v>
      </c>
      <c r="D6" s="6" t="s">
        <v>279</v>
      </c>
      <c r="E6" s="13" t="s">
        <v>235</v>
      </c>
      <c r="F6" s="6" t="str">
        <f>EQUI[[#Headers],[UDA]]</f>
        <v>UDA</v>
      </c>
      <c r="G6" s="6" t="str">
        <f>"Tg"&amp;EQUI[[#This Row],[UDET desc]]&amp;EQUI[[#This Row],[Desc E3D]]</f>
        <v>TgEquipmentModel</v>
      </c>
      <c r="H6" s="6" t="str">
        <f t="shared" si="0"/>
        <v>TgEquipmentModelUDA</v>
      </c>
      <c r="I6" s="6" t="str">
        <f t="shared" si="1"/>
        <v>Ablength 16</v>
      </c>
      <c r="J6" s="6" t="str">
        <f>EQUI[[#Headers],[Ulength 250]]</f>
        <v>Ulength 250</v>
      </c>
      <c r="K6" s="6" t="str">
        <f>EQUI[[#Headers],[Elelist ]]&amp;EQUI[[#This Row],[Target-Type]]</f>
        <v>Elelist :TgObEquipment</v>
      </c>
      <c r="L6" s="6" t="s">
        <v>282</v>
      </c>
      <c r="M6" s="6" t="str">
        <f t="shared" si="2"/>
        <v>udname 'TgEquipmentModel'</v>
      </c>
      <c r="N6" s="6" t="str">
        <f>"Rptxt '"&amp;EQUI[[#This Row],[UDA desc]]&amp;"'"</f>
        <v>Rptxt 'Fabrikats-/Seriennummer'</v>
      </c>
      <c r="O6" s="6" t="str">
        <f>"desc '"&amp;EQUI[[#This Row],[UDA desc]]&amp;"'"</f>
        <v>desc 'Fabrikats-/Seriennummer'</v>
      </c>
      <c r="P6" s="6" t="str">
        <f t="shared" si="3"/>
        <v>new uda /TgEquipmentModelUDA utype text Ablength 16 Ulength 250 Elelist :TgObEquipment udname 'TgEquipmentModel' Rptxt 'Fabrikats-/Seriennummer' desc 'Fabrikats-/Seriennummer'</v>
      </c>
      <c r="Q6" s="6" t="str">
        <f t="shared" si="4"/>
        <v>new attcol DbAttribute :TgEquipmentModel</v>
      </c>
      <c r="R6" s="6" t="str">
        <f t="shared" si="5"/>
        <v>/TgEquipmentModelUDA Rptxt 'Fabrikats-/Seriennummer' desc 'Fabrikats-/Seriennummer'</v>
      </c>
    </row>
    <row r="7" spans="1:18" x14ac:dyDescent="0.25">
      <c r="A7" s="14" t="s">
        <v>202</v>
      </c>
      <c r="B7" s="7" t="str">
        <f>SUBSTITUTE(SUBSTITUTE(SUBSTITUTE(SUBSTITUTE(EQUI[[#This Row],[Description]]," ",""),"ä","ae"),"(",""),")","")</f>
        <v>YearOfConstruction</v>
      </c>
      <c r="C7" s="6" t="str">
        <f>EQUI[[#Headers],[new uda /]]</f>
        <v>new uda /</v>
      </c>
      <c r="D7" s="6" t="s">
        <v>279</v>
      </c>
      <c r="E7" s="14" t="s">
        <v>236</v>
      </c>
      <c r="F7" s="6" t="str">
        <f>EQUI[[#Headers],[UDA]]</f>
        <v>UDA</v>
      </c>
      <c r="G7" s="6" t="str">
        <f>"Tg"&amp;EQUI[[#This Row],[UDET desc]]&amp;EQUI[[#This Row],[Desc E3D]]</f>
        <v>TgEquipmentYearOfConstruction</v>
      </c>
      <c r="H7" s="6" t="str">
        <f t="shared" si="0"/>
        <v>TgEquipmentYearOfConstructionUDA</v>
      </c>
      <c r="I7" s="6" t="str">
        <f t="shared" si="1"/>
        <v>Ablength 29</v>
      </c>
      <c r="J7" s="6" t="str">
        <f>EQUI[[#Headers],[Ulength 250]]</f>
        <v>Ulength 250</v>
      </c>
      <c r="K7" s="6" t="str">
        <f>EQUI[[#Headers],[Elelist ]]&amp;EQUI[[#This Row],[Target-Type]]</f>
        <v>Elelist :TgObEquipment</v>
      </c>
      <c r="L7" s="6" t="s">
        <v>282</v>
      </c>
      <c r="M7" s="6" t="str">
        <f t="shared" si="2"/>
        <v>udname 'TgEquipmentYearOfConstruction'</v>
      </c>
      <c r="N7" s="6" t="str">
        <f>"Rptxt '"&amp;EQUI[[#This Row],[UDA desc]]&amp;"'"</f>
        <v>Rptxt 'Baujahr'</v>
      </c>
      <c r="O7" s="6" t="str">
        <f>"desc '"&amp;EQUI[[#This Row],[UDA desc]]&amp;"'"</f>
        <v>desc 'Baujahr'</v>
      </c>
      <c r="P7" s="6" t="str">
        <f t="shared" si="3"/>
        <v>new uda /TgEquipmentYearOfConstructionUDA utype text Ablength 29 Ulength 250 Elelist :TgObEquipment udname 'TgEquipmentYearOfConstruction' Rptxt 'Baujahr' desc 'Baujahr'</v>
      </c>
      <c r="Q7" s="6" t="str">
        <f t="shared" si="4"/>
        <v>new attcol DbAttribute :TgEquipmentYearOfConstruction</v>
      </c>
      <c r="R7" s="6" t="str">
        <f t="shared" si="5"/>
        <v>/TgEquipmentYearOfConstructionUDA Rptxt 'Baujahr' desc 'Baujahr'</v>
      </c>
    </row>
    <row r="8" spans="1:18" x14ac:dyDescent="0.25">
      <c r="A8" s="13" t="s">
        <v>203</v>
      </c>
      <c r="B8" s="7" t="str">
        <f>SUBSTITUTE(SUBSTITUTE(SUBSTITUTE(SUBSTITUTE(EQUI[[#This Row],[Description]]," ",""),"ä","ae"),"(",""),")","")</f>
        <v>DesignInAccordanceWith</v>
      </c>
      <c r="C8" s="6" t="str">
        <f>EQUI[[#Headers],[new uda /]]</f>
        <v>new uda /</v>
      </c>
      <c r="D8" s="6" t="s">
        <v>279</v>
      </c>
      <c r="E8" s="13" t="s">
        <v>237</v>
      </c>
      <c r="F8" s="6" t="str">
        <f>EQUI[[#Headers],[UDA]]</f>
        <v>UDA</v>
      </c>
      <c r="G8" s="6" t="str">
        <f>"Tg"&amp;EQUI[[#This Row],[UDET desc]]&amp;EQUI[[#This Row],[Desc E3D]]</f>
        <v>TgEquipmentDesignInAccordanceWith</v>
      </c>
      <c r="H8" s="6" t="str">
        <f t="shared" si="0"/>
        <v>TgEquipmentDesignInAccordanceWithUDA</v>
      </c>
      <c r="I8" s="6" t="str">
        <f t="shared" si="1"/>
        <v>Ablength 33</v>
      </c>
      <c r="J8" s="6" t="str">
        <f>EQUI[[#Headers],[Ulength 250]]</f>
        <v>Ulength 250</v>
      </c>
      <c r="K8" s="6" t="str">
        <f>EQUI[[#Headers],[Elelist ]]&amp;EQUI[[#This Row],[Target-Type]]</f>
        <v>Elelist :TgObEquipment</v>
      </c>
      <c r="L8" s="6" t="s">
        <v>282</v>
      </c>
      <c r="M8" s="6" t="str">
        <f t="shared" si="2"/>
        <v>udname 'TgEquipmentDesignInAccordanceWith'</v>
      </c>
      <c r="N8" s="6" t="str">
        <f>"Rptxt '"&amp;EQUI[[#This Row],[UDA desc]]&amp;"'"</f>
        <v>Rptxt 'Auslegung nach'</v>
      </c>
      <c r="O8" s="6" t="str">
        <f>"desc '"&amp;EQUI[[#This Row],[UDA desc]]&amp;"'"</f>
        <v>desc 'Auslegung nach'</v>
      </c>
      <c r="P8" s="6" t="str">
        <f t="shared" si="3"/>
        <v>new uda /TgEquipmentDesignInAccordanceWithUDA utype text Ablength 33 Ulength 250 Elelist :TgObEquipment udname 'TgEquipmentDesignInAccordanceWith' Rptxt 'Auslegung nach' desc 'Auslegung nach'</v>
      </c>
      <c r="Q8" s="6" t="str">
        <f t="shared" si="4"/>
        <v>new attcol DbAttribute :TgEquipmentDesignInAccordanceWith</v>
      </c>
      <c r="R8" s="6" t="str">
        <f t="shared" si="5"/>
        <v>/TgEquipmentDesignInAccordanceWithUDA Rptxt 'Auslegung nach' desc 'Auslegung nach'</v>
      </c>
    </row>
    <row r="9" spans="1:18" x14ac:dyDescent="0.25">
      <c r="A9" s="14" t="s">
        <v>204</v>
      </c>
      <c r="B9" s="7" t="str">
        <f>SUBSTITUTE(SUBSTITUTE(SUBSTITUTE(SUBSTITUTE(EQUI[[#This Row],[Description]]," ",""),"ä","ae"),"(",""),")","")</f>
        <v>DImensionCheck</v>
      </c>
      <c r="C9" s="6" t="str">
        <f>EQUI[[#Headers],[new uda /]]</f>
        <v>new uda /</v>
      </c>
      <c r="D9" s="6" t="s">
        <v>279</v>
      </c>
      <c r="E9" s="14" t="s">
        <v>238</v>
      </c>
      <c r="F9" s="6" t="str">
        <f>EQUI[[#Headers],[UDA]]</f>
        <v>UDA</v>
      </c>
      <c r="G9" s="6" t="str">
        <f>"Tg"&amp;EQUI[[#This Row],[UDET desc]]&amp;EQUI[[#This Row],[Desc E3D]]</f>
        <v>TgEquipmentDImensionCheck</v>
      </c>
      <c r="H9" s="6" t="str">
        <f t="shared" si="0"/>
        <v>TgEquipmentDImensionCheckUDA</v>
      </c>
      <c r="I9" s="6" t="str">
        <f t="shared" si="1"/>
        <v>Ablength 25</v>
      </c>
      <c r="J9" s="6" t="str">
        <f>EQUI[[#Headers],[Ulength 250]]</f>
        <v>Ulength 250</v>
      </c>
      <c r="K9" s="6" t="str">
        <f>EQUI[[#Headers],[Elelist ]]&amp;EQUI[[#This Row],[Target-Type]]</f>
        <v>Elelist :TgObEquipment</v>
      </c>
      <c r="L9" s="6" t="s">
        <v>282</v>
      </c>
      <c r="M9" s="6" t="str">
        <f t="shared" si="2"/>
        <v>udname 'TgEquipmentDImensionCheck'</v>
      </c>
      <c r="N9" s="6" t="str">
        <f>"Rptxt '"&amp;EQUI[[#This Row],[UDA desc]]&amp;"'"</f>
        <v>Rptxt 'Maßprüfung'</v>
      </c>
      <c r="O9" s="6" t="str">
        <f>"desc '"&amp;EQUI[[#This Row],[UDA desc]]&amp;"'"</f>
        <v>desc 'Maßprüfung'</v>
      </c>
      <c r="P9" s="6" t="str">
        <f t="shared" si="3"/>
        <v>new uda /TgEquipmentDImensionCheckUDA utype text Ablength 25 Ulength 250 Elelist :TgObEquipment udname 'TgEquipmentDImensionCheck' Rptxt 'Maßprüfung' desc 'Maßprüfung'</v>
      </c>
      <c r="Q9" s="6" t="str">
        <f t="shared" si="4"/>
        <v>new attcol DbAttribute :TgEquipmentDImensionCheck</v>
      </c>
      <c r="R9" s="6" t="str">
        <f t="shared" si="5"/>
        <v>/TgEquipmentDImensionCheckUDA Rptxt 'Maßprüfung' desc 'Maßprüfung'</v>
      </c>
    </row>
    <row r="10" spans="1:18" x14ac:dyDescent="0.25">
      <c r="A10" s="13" t="s">
        <v>205</v>
      </c>
      <c r="B10" s="7" t="str">
        <f>SUBSTITUTE(SUBSTITUTE(SUBSTITUTE(SUBSTITUTE(EQUI[[#This Row],[Description]]," ",""),"ä","ae"),"(",""),")","")</f>
        <v>ConstructionCheck</v>
      </c>
      <c r="C10" s="6" t="str">
        <f>EQUI[[#Headers],[new uda /]]</f>
        <v>new uda /</v>
      </c>
      <c r="D10" s="6" t="s">
        <v>279</v>
      </c>
      <c r="E10" s="13" t="s">
        <v>239</v>
      </c>
      <c r="F10" s="6" t="str">
        <f>EQUI[[#Headers],[UDA]]</f>
        <v>UDA</v>
      </c>
      <c r="G10" s="6" t="str">
        <f>"Tg"&amp;EQUI[[#This Row],[UDET desc]]&amp;EQUI[[#This Row],[Desc E3D]]</f>
        <v>TgEquipmentConstructionCheck</v>
      </c>
      <c r="H10" s="6" t="str">
        <f t="shared" si="0"/>
        <v>TgEquipmentConstructionCheckUDA</v>
      </c>
      <c r="I10" s="6" t="str">
        <f t="shared" si="1"/>
        <v>Ablength 28</v>
      </c>
      <c r="J10" s="6" t="str">
        <f>EQUI[[#Headers],[Ulength 250]]</f>
        <v>Ulength 250</v>
      </c>
      <c r="K10" s="6" t="str">
        <f>EQUI[[#Headers],[Elelist ]]&amp;EQUI[[#This Row],[Target-Type]]</f>
        <v>Elelist :TgObEquipment</v>
      </c>
      <c r="L10" s="6" t="s">
        <v>282</v>
      </c>
      <c r="M10" s="6" t="str">
        <f t="shared" si="2"/>
        <v>udname 'TgEquipmentConstructionCheck'</v>
      </c>
      <c r="N10" s="6" t="str">
        <f>"Rptxt '"&amp;EQUI[[#This Row],[UDA desc]]&amp;"'"</f>
        <v>Rptxt 'Bauprüfung'</v>
      </c>
      <c r="O10" s="6" t="str">
        <f>"desc '"&amp;EQUI[[#This Row],[UDA desc]]&amp;"'"</f>
        <v>desc 'Bauprüfung'</v>
      </c>
      <c r="P10" s="6" t="str">
        <f t="shared" si="3"/>
        <v>new uda /TgEquipmentConstructionCheckUDA utype text Ablength 28 Ulength 250 Elelist :TgObEquipment udname 'TgEquipmentConstructionCheck' Rptxt 'Bauprüfung' desc 'Bauprüfung'</v>
      </c>
      <c r="Q10" s="6" t="str">
        <f t="shared" si="4"/>
        <v>new attcol DbAttribute :TgEquipmentConstructionCheck</v>
      </c>
      <c r="R10" s="6" t="str">
        <f t="shared" si="5"/>
        <v>/TgEquipmentConstructionCheckUDA Rptxt 'Bauprüfung' desc 'Bauprüfung'</v>
      </c>
    </row>
    <row r="11" spans="1:18" x14ac:dyDescent="0.25">
      <c r="A11" s="14" t="s">
        <v>206</v>
      </c>
      <c r="B11" s="7" t="str">
        <f>SUBSTITUTE(SUBSTITUTE(SUBSTITUTE(SUBSTITUTE(EQUI[[#This Row],[Description]]," ",""),"ä","ae"),"(",""),")","")</f>
        <v>MassEmpty</v>
      </c>
      <c r="C11" s="6" t="str">
        <f>EQUI[[#Headers],[new uda /]]</f>
        <v>new uda /</v>
      </c>
      <c r="D11" s="6" t="s">
        <v>279</v>
      </c>
      <c r="E11" s="14" t="s">
        <v>240</v>
      </c>
      <c r="F11" s="6" t="str">
        <f>EQUI[[#Headers],[UDA]]</f>
        <v>UDA</v>
      </c>
      <c r="G11" s="6" t="str">
        <f>"Tg"&amp;EQUI[[#This Row],[UDET desc]]&amp;EQUI[[#This Row],[Desc E3D]]</f>
        <v>TgEquipmentMassEmpty</v>
      </c>
      <c r="H11" s="6" t="str">
        <f t="shared" si="0"/>
        <v>TgEquipmentMassEmptyUDA</v>
      </c>
      <c r="I11" s="6" t="str">
        <f t="shared" si="1"/>
        <v>Ablength 20</v>
      </c>
      <c r="J11" s="6" t="str">
        <f>EQUI[[#Headers],[Ulength 250]]</f>
        <v>Ulength 250</v>
      </c>
      <c r="K11" s="6" t="str">
        <f>EQUI[[#Headers],[Elelist ]]&amp;EQUI[[#This Row],[Target-Type]]</f>
        <v>Elelist :TgObEquipment</v>
      </c>
      <c r="L11" s="6" t="s">
        <v>282</v>
      </c>
      <c r="M11" s="6" t="str">
        <f t="shared" si="2"/>
        <v>udname 'TgEquipmentMassEmpty'</v>
      </c>
      <c r="N11" s="6" t="str">
        <f>"Rptxt '"&amp;EQUI[[#This Row],[UDA desc]]&amp;"'"</f>
        <v>Rptxt 'Gewicht leer'</v>
      </c>
      <c r="O11" s="6" t="str">
        <f>"desc '"&amp;EQUI[[#This Row],[UDA desc]]&amp;"'"</f>
        <v>desc 'Gewicht leer'</v>
      </c>
      <c r="P11" s="6" t="str">
        <f t="shared" si="3"/>
        <v>new uda /TgEquipmentMassEmptyUDA utype text Ablength 20 Ulength 250 Elelist :TgObEquipment udname 'TgEquipmentMassEmpty' Rptxt 'Gewicht leer' desc 'Gewicht leer'</v>
      </c>
      <c r="Q11" s="6" t="str">
        <f t="shared" si="4"/>
        <v>new attcol DbAttribute :TgEquipmentMassEmpty</v>
      </c>
      <c r="R11" s="6" t="str">
        <f t="shared" si="5"/>
        <v>/TgEquipmentMassEmptyUDA Rptxt 'Gewicht leer' desc 'Gewicht leer'</v>
      </c>
    </row>
    <row r="12" spans="1:18" x14ac:dyDescent="0.25">
      <c r="A12" s="13" t="s">
        <v>207</v>
      </c>
      <c r="B12" s="7" t="str">
        <f>SUBSTITUTE(SUBSTITUTE(SUBSTITUTE(SUBSTITUTE(EQUI[[#This Row],[Description]]," ",""),"ä","ae"),"(",""),")","")</f>
        <v>MassFilled</v>
      </c>
      <c r="C12" s="6" t="str">
        <f>EQUI[[#Headers],[new uda /]]</f>
        <v>new uda /</v>
      </c>
      <c r="D12" s="6" t="s">
        <v>279</v>
      </c>
      <c r="E12" s="13" t="s">
        <v>241</v>
      </c>
      <c r="F12" s="6" t="str">
        <f>EQUI[[#Headers],[UDA]]</f>
        <v>UDA</v>
      </c>
      <c r="G12" s="6" t="str">
        <f>"Tg"&amp;EQUI[[#This Row],[UDET desc]]&amp;EQUI[[#This Row],[Desc E3D]]</f>
        <v>TgEquipmentMassFilled</v>
      </c>
      <c r="H12" s="6" t="str">
        <f t="shared" si="0"/>
        <v>TgEquipmentMassFilledUDA</v>
      </c>
      <c r="I12" s="6" t="str">
        <f t="shared" si="1"/>
        <v>Ablength 21</v>
      </c>
      <c r="J12" s="6" t="str">
        <f>EQUI[[#Headers],[Ulength 250]]</f>
        <v>Ulength 250</v>
      </c>
      <c r="K12" s="6" t="str">
        <f>EQUI[[#Headers],[Elelist ]]&amp;EQUI[[#This Row],[Target-Type]]</f>
        <v>Elelist :TgObEquipment</v>
      </c>
      <c r="L12" s="6" t="s">
        <v>282</v>
      </c>
      <c r="M12" s="6" t="str">
        <f t="shared" si="2"/>
        <v>udname 'TgEquipmentMassFilled'</v>
      </c>
      <c r="N12" s="6" t="str">
        <f>"Rptxt '"&amp;EQUI[[#This Row],[UDA desc]]&amp;"'"</f>
        <v>Rptxt 'Gewicht mit Wasserfüllung'</v>
      </c>
      <c r="O12" s="6" t="str">
        <f>"desc '"&amp;EQUI[[#This Row],[UDA desc]]&amp;"'"</f>
        <v>desc 'Gewicht mit Wasserfüllung'</v>
      </c>
      <c r="P12" s="6" t="str">
        <f t="shared" si="3"/>
        <v>new uda /TgEquipmentMassFilledUDA utype text Ablength 21 Ulength 250 Elelist :TgObEquipment udname 'TgEquipmentMassFilled' Rptxt 'Gewicht mit Wasserfüllung' desc 'Gewicht mit Wasserfüllung'</v>
      </c>
      <c r="Q12" s="6" t="str">
        <f t="shared" si="4"/>
        <v>new attcol DbAttribute :TgEquipmentMassFilled</v>
      </c>
      <c r="R12" s="6" t="str">
        <f t="shared" si="5"/>
        <v>/TgEquipmentMassFilledUDA Rptxt 'Gewicht mit Wasserfüllung' desc 'Gewicht mit Wasserfüllung'</v>
      </c>
    </row>
    <row r="13" spans="1:18" x14ac:dyDescent="0.25">
      <c r="A13" s="13" t="s">
        <v>188</v>
      </c>
      <c r="B13" s="7" t="str">
        <f>SUBSTITUTE(SUBSTITUTE(SUBSTITUTE(SUBSTITUTE(EQUI[[#This Row],[Description]]," ",""),"ä","ae"),"(",""),")","")</f>
        <v>PSmin</v>
      </c>
      <c r="C13" s="6" t="str">
        <f>EQUI[[#Headers],[new uda /]]</f>
        <v>new uda /</v>
      </c>
      <c r="D13" s="6" t="s">
        <v>279</v>
      </c>
      <c r="E13" s="15" t="s">
        <v>242</v>
      </c>
      <c r="F13" s="6" t="str">
        <f>EQUI[[#Headers],[UDA]]</f>
        <v>UDA</v>
      </c>
      <c r="G13" s="6" t="str">
        <f>"Tg"&amp;EQUI[[#This Row],[UDET desc]]&amp;EQUI[[#This Row],[Desc E3D]]</f>
        <v>TgEquipmentPSmin</v>
      </c>
      <c r="H13" s="6" t="str">
        <f t="shared" si="0"/>
        <v>TgEquipmentPSminUDA</v>
      </c>
      <c r="I13" s="6" t="str">
        <f t="shared" si="1"/>
        <v>Ablength 16</v>
      </c>
      <c r="J13" s="6" t="str">
        <f>EQUI[[#Headers],[Ulength 250]]</f>
        <v>Ulength 250</v>
      </c>
      <c r="K13" s="6" t="str">
        <f>EQUI[[#Headers],[Elelist ]]&amp;EQUI[[#This Row],[Target-Type]]</f>
        <v>Elelist :TgObEquipment</v>
      </c>
      <c r="L13" s="6" t="s">
        <v>282</v>
      </c>
      <c r="M13" s="6" t="str">
        <f t="shared" si="2"/>
        <v>udname 'TgEquipmentPSmin'</v>
      </c>
      <c r="N13" s="6" t="str">
        <f>"Rptxt '"&amp;EQUI[[#This Row],[UDA desc]]&amp;"'"</f>
        <v>Rptxt 'zulässiger maximaler Überdruck'</v>
      </c>
      <c r="O13" s="6" t="str">
        <f>"desc '"&amp;EQUI[[#This Row],[UDA desc]]&amp;"'"</f>
        <v>desc 'zulässiger maximaler Überdruck'</v>
      </c>
      <c r="P13" s="6" t="str">
        <f t="shared" si="3"/>
        <v>new uda /TgEquipmentPSminUDA utype text Ablength 16 Ulength 250 Elelist :TgObEquipment udname 'TgEquipmentPSmin' Rptxt 'zulässiger maximaler Überdruck' desc 'zulässiger maximaler Überdruck'</v>
      </c>
      <c r="Q13" s="6" t="str">
        <f t="shared" si="4"/>
        <v>new attcol DbAttribute :TgEquipmentPSmin</v>
      </c>
      <c r="R13" s="6" t="str">
        <f t="shared" si="5"/>
        <v>/TgEquipmentPSminUDA Rptxt 'zulässiger maximaler Überdruck' desc 'zulässiger maximaler Überdruck'</v>
      </c>
    </row>
    <row r="14" spans="1:18" x14ac:dyDescent="0.25">
      <c r="A14" s="14" t="s">
        <v>189</v>
      </c>
      <c r="B14" s="7" t="str">
        <f>SUBSTITUTE(SUBSTITUTE(SUBSTITUTE(SUBSTITUTE(EQUI[[#This Row],[Description]]," ",""),"ä","ae"),"(",""),")","")</f>
        <v>PSmax</v>
      </c>
      <c r="C14" s="6" t="str">
        <f>EQUI[[#Headers],[new uda /]]</f>
        <v>new uda /</v>
      </c>
      <c r="D14" s="6" t="s">
        <v>279</v>
      </c>
      <c r="E14" s="16" t="s">
        <v>243</v>
      </c>
      <c r="F14" s="6" t="str">
        <f>EQUI[[#Headers],[UDA]]</f>
        <v>UDA</v>
      </c>
      <c r="G14" s="6" t="str">
        <f>"Tg"&amp;EQUI[[#This Row],[UDET desc]]&amp;EQUI[[#This Row],[Desc E3D]]</f>
        <v>TgEquipmentPSmax</v>
      </c>
      <c r="H14" s="6" t="str">
        <f t="shared" si="0"/>
        <v>TgEquipmentPSmaxUDA</v>
      </c>
      <c r="I14" s="6" t="str">
        <f t="shared" si="1"/>
        <v>Ablength 16</v>
      </c>
      <c r="J14" s="6" t="str">
        <f>EQUI[[#Headers],[Ulength 250]]</f>
        <v>Ulength 250</v>
      </c>
      <c r="K14" s="6" t="str">
        <f>EQUI[[#Headers],[Elelist ]]&amp;EQUI[[#This Row],[Target-Type]]</f>
        <v>Elelist :TgObEquipment</v>
      </c>
      <c r="L14" s="6" t="s">
        <v>282</v>
      </c>
      <c r="M14" s="6" t="str">
        <f t="shared" si="2"/>
        <v>udname 'TgEquipmentPSmax'</v>
      </c>
      <c r="N14" s="6" t="str">
        <f>"Rptxt '"&amp;EQUI[[#This Row],[UDA desc]]&amp;"'"</f>
        <v>Rptxt 'zulässiger maximaler Unterdruck'</v>
      </c>
      <c r="O14" s="6" t="str">
        <f>"desc '"&amp;EQUI[[#This Row],[UDA desc]]&amp;"'"</f>
        <v>desc 'zulässiger maximaler Unterdruck'</v>
      </c>
      <c r="P14" s="6" t="str">
        <f t="shared" si="3"/>
        <v>new uda /TgEquipmentPSmaxUDA utype text Ablength 16 Ulength 250 Elelist :TgObEquipment udname 'TgEquipmentPSmax' Rptxt 'zulässiger maximaler Unterdruck' desc 'zulässiger maximaler Unterdruck'</v>
      </c>
      <c r="Q14" s="6" t="str">
        <f t="shared" si="4"/>
        <v>new attcol DbAttribute :TgEquipmentPSmax</v>
      </c>
      <c r="R14" s="6" t="str">
        <f t="shared" si="5"/>
        <v>/TgEquipmentPSmaxUDA Rptxt 'zulässiger maximaler Unterdruck' desc 'zulässiger maximaler Unterdruck'</v>
      </c>
    </row>
    <row r="15" spans="1:18" x14ac:dyDescent="0.25">
      <c r="A15" s="13" t="s">
        <v>190</v>
      </c>
      <c r="B15" s="7" t="str">
        <f>SUBSTITUTE(SUBSTITUTE(SUBSTITUTE(SUBSTITUTE(EQUI[[#This Row],[Description]]," ",""),"ä","ae"),"(",""),")","")</f>
        <v>POmax</v>
      </c>
      <c r="C15" s="6" t="str">
        <f>EQUI[[#Headers],[new uda /]]</f>
        <v>new uda /</v>
      </c>
      <c r="D15" s="6" t="s">
        <v>279</v>
      </c>
      <c r="E15" s="13" t="s">
        <v>244</v>
      </c>
      <c r="F15" s="6" t="str">
        <f>EQUI[[#Headers],[UDA]]</f>
        <v>UDA</v>
      </c>
      <c r="G15" s="6" t="str">
        <f>"Tg"&amp;EQUI[[#This Row],[UDET desc]]&amp;EQUI[[#This Row],[Desc E3D]]</f>
        <v>TgEquipmentPOmax</v>
      </c>
      <c r="H15" s="6" t="str">
        <f t="shared" si="0"/>
        <v>TgEquipmentPOmaxUDA</v>
      </c>
      <c r="I15" s="6" t="str">
        <f t="shared" si="1"/>
        <v>Ablength 16</v>
      </c>
      <c r="J15" s="6" t="str">
        <f>EQUI[[#Headers],[Ulength 250]]</f>
        <v>Ulength 250</v>
      </c>
      <c r="K15" s="6" t="str">
        <f>EQUI[[#Headers],[Elelist ]]&amp;EQUI[[#This Row],[Target-Type]]</f>
        <v>Elelist :TgObEquipment</v>
      </c>
      <c r="L15" s="6" t="s">
        <v>282</v>
      </c>
      <c r="M15" s="6" t="str">
        <f t="shared" si="2"/>
        <v>udname 'TgEquipmentPOmax'</v>
      </c>
      <c r="N15" s="6" t="str">
        <f>"Rptxt '"&amp;EQUI[[#This Row],[UDA desc]]&amp;"'"</f>
        <v>Rptxt 'Betriebsdruck'</v>
      </c>
      <c r="O15" s="6" t="str">
        <f>"desc '"&amp;EQUI[[#This Row],[UDA desc]]&amp;"'"</f>
        <v>desc 'Betriebsdruck'</v>
      </c>
      <c r="P15" s="6" t="str">
        <f t="shared" si="3"/>
        <v>new uda /TgEquipmentPOmaxUDA utype text Ablength 16 Ulength 250 Elelist :TgObEquipment udname 'TgEquipmentPOmax' Rptxt 'Betriebsdruck' desc 'Betriebsdruck'</v>
      </c>
      <c r="Q15" s="6" t="str">
        <f t="shared" si="4"/>
        <v>new attcol DbAttribute :TgEquipmentPOmax</v>
      </c>
      <c r="R15" s="6" t="str">
        <f t="shared" si="5"/>
        <v>/TgEquipmentPOmaxUDA Rptxt 'Betriebsdruck' desc 'Betriebsdruck'</v>
      </c>
    </row>
    <row r="16" spans="1:18" x14ac:dyDescent="0.25">
      <c r="A16" s="14" t="s">
        <v>191</v>
      </c>
      <c r="B16" s="7" t="str">
        <f>SUBSTITUTE(SUBSTITUTE(SUBSTITUTE(SUBSTITUTE(EQUI[[#This Row],[Description]]," ",""),"ä","ae"),"(",""),")","")</f>
        <v>PT</v>
      </c>
      <c r="C16" s="6" t="str">
        <f>EQUI[[#Headers],[new uda /]]</f>
        <v>new uda /</v>
      </c>
      <c r="D16" s="6" t="s">
        <v>279</v>
      </c>
      <c r="E16" s="14" t="s">
        <v>245</v>
      </c>
      <c r="F16" s="6" t="str">
        <f>EQUI[[#Headers],[UDA]]</f>
        <v>UDA</v>
      </c>
      <c r="G16" s="6" t="str">
        <f>"Tg"&amp;EQUI[[#This Row],[UDET desc]]&amp;EQUI[[#This Row],[Desc E3D]]</f>
        <v>TgEquipmentPT</v>
      </c>
      <c r="H16" s="6" t="str">
        <f t="shared" si="0"/>
        <v>TgEquipmentPTUDA</v>
      </c>
      <c r="I16" s="6" t="str">
        <f t="shared" si="1"/>
        <v>Ablength 13</v>
      </c>
      <c r="J16" s="6" t="str">
        <f>EQUI[[#Headers],[Ulength 250]]</f>
        <v>Ulength 250</v>
      </c>
      <c r="K16" s="6" t="str">
        <f>EQUI[[#Headers],[Elelist ]]&amp;EQUI[[#This Row],[Target-Type]]</f>
        <v>Elelist :TgObEquipment</v>
      </c>
      <c r="L16" s="6" t="s">
        <v>282</v>
      </c>
      <c r="M16" s="6" t="str">
        <f t="shared" si="2"/>
        <v>udname 'TgEquipmentPT'</v>
      </c>
      <c r="N16" s="6" t="str">
        <f>"Rptxt '"&amp;EQUI[[#This Row],[UDA desc]]&amp;"'"</f>
        <v>Rptxt 'Prüfdruck'</v>
      </c>
      <c r="O16" s="6" t="str">
        <f>"desc '"&amp;EQUI[[#This Row],[UDA desc]]&amp;"'"</f>
        <v>desc 'Prüfdruck'</v>
      </c>
      <c r="P16" s="6" t="str">
        <f t="shared" si="3"/>
        <v>new uda /TgEquipmentPTUDA utype text Ablength 13 Ulength 250 Elelist :TgObEquipment udname 'TgEquipmentPT' Rptxt 'Prüfdruck' desc 'Prüfdruck'</v>
      </c>
      <c r="Q16" s="6" t="str">
        <f t="shared" si="4"/>
        <v>new attcol DbAttribute :TgEquipmentPT</v>
      </c>
      <c r="R16" s="6" t="str">
        <f t="shared" si="5"/>
        <v>/TgEquipmentPTUDA Rptxt 'Prüfdruck' desc 'Prüfdruck'</v>
      </c>
    </row>
    <row r="17" spans="1:18" x14ac:dyDescent="0.25">
      <c r="A17" s="13" t="s">
        <v>192</v>
      </c>
      <c r="B17" s="7" t="str">
        <f>SUBSTITUTE(SUBSTITUTE(SUBSTITUTE(SUBSTITUTE(EQUI[[#This Row],[Description]]," ",""),"ä","ae"),"(",""),")","")</f>
        <v>TSmax</v>
      </c>
      <c r="C17" s="6" t="str">
        <f>EQUI[[#Headers],[new uda /]]</f>
        <v>new uda /</v>
      </c>
      <c r="D17" s="6" t="s">
        <v>279</v>
      </c>
      <c r="E17" s="13" t="s">
        <v>246</v>
      </c>
      <c r="F17" s="6" t="str">
        <f>EQUI[[#Headers],[UDA]]</f>
        <v>UDA</v>
      </c>
      <c r="G17" s="6" t="str">
        <f>"Tg"&amp;EQUI[[#This Row],[UDET desc]]&amp;EQUI[[#This Row],[Desc E3D]]</f>
        <v>TgEquipmentTSmax</v>
      </c>
      <c r="H17" s="6" t="str">
        <f t="shared" si="0"/>
        <v>TgEquipmentTSmaxUDA</v>
      </c>
      <c r="I17" s="6" t="str">
        <f t="shared" si="1"/>
        <v>Ablength 16</v>
      </c>
      <c r="J17" s="6" t="str">
        <f>EQUI[[#Headers],[Ulength 250]]</f>
        <v>Ulength 250</v>
      </c>
      <c r="K17" s="6" t="str">
        <f>EQUI[[#Headers],[Elelist ]]&amp;EQUI[[#This Row],[Target-Type]]</f>
        <v>Elelist :TgObEquipment</v>
      </c>
      <c r="L17" s="6" t="s">
        <v>282</v>
      </c>
      <c r="M17" s="6" t="str">
        <f t="shared" si="2"/>
        <v>udname 'TgEquipmentTSmax'</v>
      </c>
      <c r="N17" s="6" t="str">
        <f>"Rptxt '"&amp;EQUI[[#This Row],[UDA desc]]&amp;"'"</f>
        <v>Rptxt 'Auslegungstemperatur TS'</v>
      </c>
      <c r="O17" s="6" t="str">
        <f>"desc '"&amp;EQUI[[#This Row],[UDA desc]]&amp;"'"</f>
        <v>desc 'Auslegungstemperatur TS'</v>
      </c>
      <c r="P17" s="6" t="str">
        <f t="shared" si="3"/>
        <v>new uda /TgEquipmentTSmaxUDA utype text Ablength 16 Ulength 250 Elelist :TgObEquipment udname 'TgEquipmentTSmax' Rptxt 'Auslegungstemperatur TS' desc 'Auslegungstemperatur TS'</v>
      </c>
      <c r="Q17" s="6" t="str">
        <f t="shared" si="4"/>
        <v>new attcol DbAttribute :TgEquipmentTSmax</v>
      </c>
      <c r="R17" s="6" t="str">
        <f t="shared" si="5"/>
        <v>/TgEquipmentTSmaxUDA Rptxt 'Auslegungstemperatur TS' desc 'Auslegungstemperatur TS'</v>
      </c>
    </row>
    <row r="18" spans="1:18" x14ac:dyDescent="0.25">
      <c r="A18" s="14" t="s">
        <v>193</v>
      </c>
      <c r="B18" s="7" t="str">
        <f>SUBSTITUTE(SUBSTITUTE(SUBSTITUTE(SUBSTITUTE(EQUI[[#This Row],[Description]]," ",""),"ä","ae"),"(",""),")","")</f>
        <v>TOmax</v>
      </c>
      <c r="C18" s="6" t="str">
        <f>EQUI[[#Headers],[new uda /]]</f>
        <v>new uda /</v>
      </c>
      <c r="D18" s="6" t="s">
        <v>279</v>
      </c>
      <c r="E18" s="14" t="s">
        <v>247</v>
      </c>
      <c r="F18" s="6" t="str">
        <f>EQUI[[#Headers],[UDA]]</f>
        <v>UDA</v>
      </c>
      <c r="G18" s="6" t="str">
        <f>"Tg"&amp;EQUI[[#This Row],[UDET desc]]&amp;EQUI[[#This Row],[Desc E3D]]</f>
        <v>TgEquipmentTOmax</v>
      </c>
      <c r="H18" s="6" t="str">
        <f t="shared" si="0"/>
        <v>TgEquipmentTOmaxUDA</v>
      </c>
      <c r="I18" s="6" t="str">
        <f t="shared" si="1"/>
        <v>Ablength 16</v>
      </c>
      <c r="J18" s="6" t="str">
        <f>EQUI[[#Headers],[Ulength 250]]</f>
        <v>Ulength 250</v>
      </c>
      <c r="K18" s="6" t="str">
        <f>EQUI[[#Headers],[Elelist ]]&amp;EQUI[[#This Row],[Target-Type]]</f>
        <v>Elelist :TgObEquipment</v>
      </c>
      <c r="L18" s="6" t="s">
        <v>282</v>
      </c>
      <c r="M18" s="6" t="str">
        <f t="shared" si="2"/>
        <v>udname 'TgEquipmentTOmax'</v>
      </c>
      <c r="N18" s="6" t="str">
        <f>"Rptxt '"&amp;EQUI[[#This Row],[UDA desc]]&amp;"'"</f>
        <v>Rptxt 'Betriebstemperatur'</v>
      </c>
      <c r="O18" s="6" t="str">
        <f>"desc '"&amp;EQUI[[#This Row],[UDA desc]]&amp;"'"</f>
        <v>desc 'Betriebstemperatur'</v>
      </c>
      <c r="P18" s="6" t="str">
        <f t="shared" si="3"/>
        <v>new uda /TgEquipmentTOmaxUDA utype text Ablength 16 Ulength 250 Elelist :TgObEquipment udname 'TgEquipmentTOmax' Rptxt 'Betriebstemperatur' desc 'Betriebstemperatur'</v>
      </c>
      <c r="Q18" s="6" t="str">
        <f t="shared" si="4"/>
        <v>new attcol DbAttribute :TgEquipmentTOmax</v>
      </c>
      <c r="R18" s="6" t="str">
        <f t="shared" si="5"/>
        <v>/TgEquipmentTOmaxUDA Rptxt 'Betriebstemperatur' desc 'Betriebstemperatur'</v>
      </c>
    </row>
    <row r="19" spans="1:18" x14ac:dyDescent="0.25">
      <c r="A19" s="13" t="s">
        <v>194</v>
      </c>
      <c r="B19" s="7" t="str">
        <f>SUBSTITUTE(SUBSTITUTE(SUBSTITUTE(SUBSTITUTE(EQUI[[#This Row],[Description]]," ",""),"ä","ae"),"(",""),")","")</f>
        <v>TEnvironment</v>
      </c>
      <c r="C19" s="6" t="str">
        <f>EQUI[[#Headers],[new uda /]]</f>
        <v>new uda /</v>
      </c>
      <c r="D19" s="6" t="s">
        <v>279</v>
      </c>
      <c r="E19" s="13" t="s">
        <v>248</v>
      </c>
      <c r="F19" s="6" t="str">
        <f>EQUI[[#Headers],[UDA]]</f>
        <v>UDA</v>
      </c>
      <c r="G19" s="6" t="str">
        <f>"Tg"&amp;EQUI[[#This Row],[UDET desc]]&amp;EQUI[[#This Row],[Desc E3D]]</f>
        <v>TgEquipmentTEnvironment</v>
      </c>
      <c r="H19" s="6" t="str">
        <f t="shared" si="0"/>
        <v>TgEquipmentTEnvironmentUDA</v>
      </c>
      <c r="I19" s="6" t="str">
        <f t="shared" si="1"/>
        <v>Ablength 23</v>
      </c>
      <c r="J19" s="6" t="str">
        <f>EQUI[[#Headers],[Ulength 250]]</f>
        <v>Ulength 250</v>
      </c>
      <c r="K19" s="6" t="str">
        <f>EQUI[[#Headers],[Elelist ]]&amp;EQUI[[#This Row],[Target-Type]]</f>
        <v>Elelist :TgObEquipment</v>
      </c>
      <c r="L19" s="6" t="s">
        <v>282</v>
      </c>
      <c r="M19" s="6" t="str">
        <f t="shared" si="2"/>
        <v>udname 'TgEquipmentTEnvironment'</v>
      </c>
      <c r="N19" s="6" t="str">
        <f>"Rptxt '"&amp;EQUI[[#This Row],[UDA desc]]&amp;"'"</f>
        <v>Rptxt 'Umgebungs-temperatur'</v>
      </c>
      <c r="O19" s="6" t="str">
        <f>"desc '"&amp;EQUI[[#This Row],[UDA desc]]&amp;"'"</f>
        <v>desc 'Umgebungs-temperatur'</v>
      </c>
      <c r="P19" s="6" t="str">
        <f t="shared" si="3"/>
        <v>new uda /TgEquipmentTEnvironmentUDA utype text Ablength 23 Ulength 250 Elelist :TgObEquipment udname 'TgEquipmentTEnvironment' Rptxt 'Umgebungs-temperatur' desc 'Umgebungs-temperatur'</v>
      </c>
      <c r="Q19" s="6" t="str">
        <f t="shared" si="4"/>
        <v>new attcol DbAttribute :TgEquipmentTEnvironment</v>
      </c>
      <c r="R19" s="6" t="str">
        <f t="shared" si="5"/>
        <v>/TgEquipmentTEnvironmentUDA Rptxt 'Umgebungs-temperatur' desc 'Umgebungs-temperatur'</v>
      </c>
    </row>
    <row r="20" spans="1:18" x14ac:dyDescent="0.25">
      <c r="A20" s="14" t="s">
        <v>195</v>
      </c>
      <c r="B20" s="7" t="str">
        <f>SUBSTITUTE(SUBSTITUTE(SUBSTITUTE(SUBSTITUTE(EQUI[[#This Row],[Description]]," ",""),"ä","ae"),"(",""),")","")</f>
        <v>TMedia</v>
      </c>
      <c r="C20" s="6" t="str">
        <f>EQUI[[#Headers],[new uda /]]</f>
        <v>new uda /</v>
      </c>
      <c r="D20" s="6" t="s">
        <v>279</v>
      </c>
      <c r="E20" s="14" t="s">
        <v>249</v>
      </c>
      <c r="F20" s="6" t="str">
        <f>EQUI[[#Headers],[UDA]]</f>
        <v>UDA</v>
      </c>
      <c r="G20" s="6" t="str">
        <f>"Tg"&amp;EQUI[[#This Row],[UDET desc]]&amp;EQUI[[#This Row],[Desc E3D]]</f>
        <v>TgEquipmentTMedia</v>
      </c>
      <c r="H20" s="6" t="str">
        <f t="shared" si="0"/>
        <v>TgEquipmentTMediaUDA</v>
      </c>
      <c r="I20" s="6" t="str">
        <f t="shared" si="1"/>
        <v>Ablength 17</v>
      </c>
      <c r="J20" s="6" t="str">
        <f>EQUI[[#Headers],[Ulength 250]]</f>
        <v>Ulength 250</v>
      </c>
      <c r="K20" s="6" t="str">
        <f>EQUI[[#Headers],[Elelist ]]&amp;EQUI[[#This Row],[Target-Type]]</f>
        <v>Elelist :TgObEquipment</v>
      </c>
      <c r="L20" s="6" t="s">
        <v>282</v>
      </c>
      <c r="M20" s="6" t="str">
        <f t="shared" si="2"/>
        <v>udname 'TgEquipmentTMedia'</v>
      </c>
      <c r="N20" s="6" t="str">
        <f>"Rptxt '"&amp;EQUI[[#This Row],[UDA desc]]&amp;"'"</f>
        <v>Rptxt 'Temp. Medium'</v>
      </c>
      <c r="O20" s="6" t="str">
        <f>"desc '"&amp;EQUI[[#This Row],[UDA desc]]&amp;"'"</f>
        <v>desc 'Temp. Medium'</v>
      </c>
      <c r="P20" s="6" t="str">
        <f t="shared" si="3"/>
        <v>new uda /TgEquipmentTMediaUDA utype text Ablength 17 Ulength 250 Elelist :TgObEquipment udname 'TgEquipmentTMedia' Rptxt 'Temp. Medium' desc 'Temp. Medium'</v>
      </c>
      <c r="Q20" s="6" t="str">
        <f t="shared" si="4"/>
        <v>new attcol DbAttribute :TgEquipmentTMedia</v>
      </c>
      <c r="R20" s="6" t="str">
        <f t="shared" si="5"/>
        <v>/TgEquipmentTMediaUDA Rptxt 'Temp. Medium' desc 'Temp. Medium'</v>
      </c>
    </row>
    <row r="21" spans="1:18" x14ac:dyDescent="0.25">
      <c r="A21" s="13" t="s">
        <v>208</v>
      </c>
      <c r="B21" s="7" t="str">
        <f>SUBSTITUTE(SUBSTITUTE(SUBSTITUTE(SUBSTITUTE(EQUI[[#This Row],[Description]]," ",""),"ä","ae"),"(",""),")","")</f>
        <v>MediaDensity</v>
      </c>
      <c r="C21" s="6" t="str">
        <f>EQUI[[#Headers],[new uda /]]</f>
        <v>new uda /</v>
      </c>
      <c r="D21" s="6" t="s">
        <v>279</v>
      </c>
      <c r="E21" s="13" t="s">
        <v>250</v>
      </c>
      <c r="F21" s="6" t="str">
        <f>EQUI[[#Headers],[UDA]]</f>
        <v>UDA</v>
      </c>
      <c r="G21" s="6" t="str">
        <f>"Tg"&amp;EQUI[[#This Row],[UDET desc]]&amp;EQUI[[#This Row],[Desc E3D]]</f>
        <v>TgEquipmentMediaDensity</v>
      </c>
      <c r="H21" s="6" t="str">
        <f t="shared" si="0"/>
        <v>TgEquipmentMediaDensityUDA</v>
      </c>
      <c r="I21" s="6" t="str">
        <f t="shared" si="1"/>
        <v>Ablength 23</v>
      </c>
      <c r="J21" s="6" t="str">
        <f>EQUI[[#Headers],[Ulength 250]]</f>
        <v>Ulength 250</v>
      </c>
      <c r="K21" s="6" t="str">
        <f>EQUI[[#Headers],[Elelist ]]&amp;EQUI[[#This Row],[Target-Type]]</f>
        <v>Elelist :TgObEquipment</v>
      </c>
      <c r="L21" s="6" t="s">
        <v>282</v>
      </c>
      <c r="M21" s="6" t="str">
        <f t="shared" si="2"/>
        <v>udname 'TgEquipmentMediaDensity'</v>
      </c>
      <c r="N21" s="6" t="str">
        <f>"Rptxt '"&amp;EQUI[[#This Row],[UDA desc]]&amp;"'"</f>
        <v>Rptxt 'Dichte Medium'</v>
      </c>
      <c r="O21" s="6" t="str">
        <f>"desc '"&amp;EQUI[[#This Row],[UDA desc]]&amp;"'"</f>
        <v>desc 'Dichte Medium'</v>
      </c>
      <c r="P21" s="6" t="str">
        <f t="shared" si="3"/>
        <v>new uda /TgEquipmentMediaDensityUDA utype text Ablength 23 Ulength 250 Elelist :TgObEquipment udname 'TgEquipmentMediaDensity' Rptxt 'Dichte Medium' desc 'Dichte Medium'</v>
      </c>
      <c r="Q21" s="6" t="str">
        <f t="shared" si="4"/>
        <v>new attcol DbAttribute :TgEquipmentMediaDensity</v>
      </c>
      <c r="R21" s="6" t="str">
        <f t="shared" si="5"/>
        <v>/TgEquipmentMediaDensityUDA Rptxt 'Dichte Medium' desc 'Dichte Medium'</v>
      </c>
    </row>
    <row r="22" spans="1:18" x14ac:dyDescent="0.25">
      <c r="A22" s="14" t="s">
        <v>196</v>
      </c>
      <c r="B22" s="7" t="str">
        <f>SUBSTITUTE(SUBSTITUTE(SUBSTITUTE(SUBSTITUTE(EQUI[[#This Row],[Description]]," ",""),"ä","ae"),"(",""),")","")</f>
        <v>Located</v>
      </c>
      <c r="C22" s="6" t="str">
        <f>EQUI[[#Headers],[new uda /]]</f>
        <v>new uda /</v>
      </c>
      <c r="D22" s="6" t="s">
        <v>279</v>
      </c>
      <c r="E22" s="14" t="s">
        <v>251</v>
      </c>
      <c r="F22" s="6" t="str">
        <f>EQUI[[#Headers],[UDA]]</f>
        <v>UDA</v>
      </c>
      <c r="G22" s="6" t="str">
        <f>"Tg"&amp;EQUI[[#This Row],[UDET desc]]&amp;EQUI[[#This Row],[Desc E3D]]</f>
        <v>TgEquipmentLocated</v>
      </c>
      <c r="H22" s="6" t="str">
        <f t="shared" si="0"/>
        <v>TgEquipmentLocatedUDA</v>
      </c>
      <c r="I22" s="6" t="str">
        <f t="shared" si="1"/>
        <v>Ablength 18</v>
      </c>
      <c r="J22" s="6" t="str">
        <f>EQUI[[#Headers],[Ulength 250]]</f>
        <v>Ulength 250</v>
      </c>
      <c r="K22" s="6" t="str">
        <f>EQUI[[#Headers],[Elelist ]]&amp;EQUI[[#This Row],[Target-Type]]</f>
        <v>Elelist :TgObEquipment</v>
      </c>
      <c r="L22" s="6" t="s">
        <v>282</v>
      </c>
      <c r="M22" s="6" t="str">
        <f t="shared" si="2"/>
        <v>udname 'TgEquipmentLocated'</v>
      </c>
      <c r="N22" s="6" t="str">
        <f>"Rptxt '"&amp;EQUI[[#This Row],[UDA desc]]&amp;"'"</f>
        <v>Rptxt 'Aufstellart'</v>
      </c>
      <c r="O22" s="6" t="str">
        <f>"desc '"&amp;EQUI[[#This Row],[UDA desc]]&amp;"'"</f>
        <v>desc 'Aufstellart'</v>
      </c>
      <c r="P22" s="6" t="str">
        <f t="shared" si="3"/>
        <v>new uda /TgEquipmentLocatedUDA utype text Ablength 18 Ulength 250 Elelist :TgObEquipment udname 'TgEquipmentLocated' Rptxt 'Aufstellart' desc 'Aufstellart'</v>
      </c>
      <c r="Q22" s="6" t="str">
        <f t="shared" si="4"/>
        <v>new attcol DbAttribute :TgEquipmentLocated</v>
      </c>
      <c r="R22" s="6" t="str">
        <f t="shared" si="5"/>
        <v>/TgEquipmentLocatedUDA Rptxt 'Aufstellart' desc 'Aufstellart'</v>
      </c>
    </row>
    <row r="23" spans="1:18" x14ac:dyDescent="0.25">
      <c r="A23" s="13" t="s">
        <v>209</v>
      </c>
      <c r="B23" s="7" t="str">
        <f>SUBSTITUTE(SUBSTITUTE(SUBSTITUTE(SUBSTITUTE(EQUI[[#This Row],[Description]]," ",""),"ä","ae"),"(",""),")","")</f>
        <v>HasThermalInsulation</v>
      </c>
      <c r="C23" s="6" t="str">
        <f>EQUI[[#Headers],[new uda /]]</f>
        <v>new uda /</v>
      </c>
      <c r="D23" s="6" t="s">
        <v>279</v>
      </c>
      <c r="E23" s="13" t="s">
        <v>252</v>
      </c>
      <c r="F23" s="6" t="str">
        <f>EQUI[[#Headers],[UDA]]</f>
        <v>UDA</v>
      </c>
      <c r="G23" s="6" t="str">
        <f>"Tg"&amp;EQUI[[#This Row],[UDET desc]]&amp;EQUI[[#This Row],[Desc E3D]]</f>
        <v>TgEquipmentHasThermalInsulation</v>
      </c>
      <c r="H23" s="6" t="str">
        <f t="shared" si="0"/>
        <v>TgEquipmentHasThermalInsulationUDA</v>
      </c>
      <c r="I23" s="6" t="str">
        <f t="shared" si="1"/>
        <v>Ablength 31</v>
      </c>
      <c r="J23" s="6" t="str">
        <f>EQUI[[#Headers],[Ulength 250]]</f>
        <v>Ulength 250</v>
      </c>
      <c r="K23" s="6" t="str">
        <f>EQUI[[#Headers],[Elelist ]]&amp;EQUI[[#This Row],[Target-Type]]</f>
        <v>Elelist :TgObEquipment</v>
      </c>
      <c r="L23" s="6" t="s">
        <v>282</v>
      </c>
      <c r="M23" s="6" t="str">
        <f t="shared" si="2"/>
        <v>udname 'TgEquipmentHasThermalInsulation'</v>
      </c>
      <c r="N23" s="6" t="str">
        <f>"Rptxt '"&amp;EQUI[[#This Row],[UDA desc]]&amp;"'"</f>
        <v>Rptxt 'therm. Isolierung'</v>
      </c>
      <c r="O23" s="6" t="str">
        <f>"desc '"&amp;EQUI[[#This Row],[UDA desc]]&amp;"'"</f>
        <v>desc 'therm. Isolierung'</v>
      </c>
      <c r="P23" s="6" t="str">
        <f t="shared" si="3"/>
        <v>new uda /TgEquipmentHasThermalInsulationUDA utype text Ablength 31 Ulength 250 Elelist :TgObEquipment udname 'TgEquipmentHasThermalInsulation' Rptxt 'therm. Isolierung' desc 'therm. Isolierung'</v>
      </c>
      <c r="Q23" s="6" t="str">
        <f t="shared" si="4"/>
        <v>new attcol DbAttribute :TgEquipmentHasThermalInsulation</v>
      </c>
      <c r="R23" s="6" t="str">
        <f t="shared" si="5"/>
        <v>/TgEquipmentHasThermalInsulationUDA Rptxt 'therm. Isolierung' desc 'therm. Isolierung'</v>
      </c>
    </row>
    <row r="24" spans="1:18" x14ac:dyDescent="0.25">
      <c r="A24" s="14" t="s">
        <v>210</v>
      </c>
      <c r="B24" s="7" t="str">
        <f>SUBSTITUTE(SUBSTITUTE(SUBSTITUTE(SUBSTITUTE(EQUI[[#This Row],[Description]]," ",""),"ä","ae"),"(",""),")","")</f>
        <v>TypeOfInsulation</v>
      </c>
      <c r="C24" s="6" t="str">
        <f>EQUI[[#Headers],[new uda /]]</f>
        <v>new uda /</v>
      </c>
      <c r="D24" s="6" t="s">
        <v>279</v>
      </c>
      <c r="E24" s="14" t="s">
        <v>253</v>
      </c>
      <c r="F24" s="6" t="str">
        <f>EQUI[[#Headers],[UDA]]</f>
        <v>UDA</v>
      </c>
      <c r="G24" s="6" t="str">
        <f>"Tg"&amp;EQUI[[#This Row],[UDET desc]]&amp;EQUI[[#This Row],[Desc E3D]]</f>
        <v>TgEquipmentTypeOfInsulation</v>
      </c>
      <c r="H24" s="6" t="str">
        <f t="shared" si="0"/>
        <v>TgEquipmentTypeOfInsulationUDA</v>
      </c>
      <c r="I24" s="6" t="str">
        <f t="shared" si="1"/>
        <v>Ablength 27</v>
      </c>
      <c r="J24" s="6" t="str">
        <f>EQUI[[#Headers],[Ulength 250]]</f>
        <v>Ulength 250</v>
      </c>
      <c r="K24" s="6" t="str">
        <f>EQUI[[#Headers],[Elelist ]]&amp;EQUI[[#This Row],[Target-Type]]</f>
        <v>Elelist :TgObEquipment</v>
      </c>
      <c r="L24" s="6" t="s">
        <v>282</v>
      </c>
      <c r="M24" s="6" t="str">
        <f t="shared" si="2"/>
        <v>udname 'TgEquipmentTypeOfInsulation'</v>
      </c>
      <c r="N24" s="6" t="str">
        <f>"Rptxt '"&amp;EQUI[[#This Row],[UDA desc]]&amp;"'"</f>
        <v>Rptxt 'Isoliermaterial-Bezeichnung'</v>
      </c>
      <c r="O24" s="6" t="str">
        <f>"desc '"&amp;EQUI[[#This Row],[UDA desc]]&amp;"'"</f>
        <v>desc 'Isoliermaterial-Bezeichnung'</v>
      </c>
      <c r="P24" s="6" t="str">
        <f t="shared" si="3"/>
        <v>new uda /TgEquipmentTypeOfInsulationUDA utype text Ablength 27 Ulength 250 Elelist :TgObEquipment udname 'TgEquipmentTypeOfInsulation' Rptxt 'Isoliermaterial-Bezeichnung' desc 'Isoliermaterial-Bezeichnung'</v>
      </c>
      <c r="Q24" s="6" t="str">
        <f t="shared" si="4"/>
        <v>new attcol DbAttribute :TgEquipmentTypeOfInsulation</v>
      </c>
      <c r="R24" s="6" t="str">
        <f t="shared" si="5"/>
        <v>/TgEquipmentTypeOfInsulationUDA Rptxt 'Isoliermaterial-Bezeichnung' desc 'Isoliermaterial-Bezeichnung'</v>
      </c>
    </row>
    <row r="25" spans="1:18" x14ac:dyDescent="0.25">
      <c r="A25" s="13" t="s">
        <v>211</v>
      </c>
      <c r="B25" s="7" t="str">
        <f>SUBSTITUTE(SUBSTITUTE(SUBSTITUTE(SUBSTITUTE(EQUI[[#This Row],[Description]]," ",""),"ä","ae"),"(",""),")","")</f>
        <v>DensityOfInsulation</v>
      </c>
      <c r="C25" s="6" t="str">
        <f>EQUI[[#Headers],[new uda /]]</f>
        <v>new uda /</v>
      </c>
      <c r="D25" s="6" t="s">
        <v>279</v>
      </c>
      <c r="E25" s="13" t="s">
        <v>254</v>
      </c>
      <c r="F25" s="6" t="str">
        <f>EQUI[[#Headers],[UDA]]</f>
        <v>UDA</v>
      </c>
      <c r="G25" s="6" t="str">
        <f>"Tg"&amp;EQUI[[#This Row],[UDET desc]]&amp;EQUI[[#This Row],[Desc E3D]]</f>
        <v>TgEquipmentDensityOfInsulation</v>
      </c>
      <c r="H25" s="6" t="str">
        <f t="shared" si="0"/>
        <v>TgEquipmentDensityOfInsulationUDA</v>
      </c>
      <c r="I25" s="6" t="str">
        <f t="shared" si="1"/>
        <v>Ablength 30</v>
      </c>
      <c r="J25" s="6" t="str">
        <f>EQUI[[#Headers],[Ulength 250]]</f>
        <v>Ulength 250</v>
      </c>
      <c r="K25" s="6" t="str">
        <f>EQUI[[#Headers],[Elelist ]]&amp;EQUI[[#This Row],[Target-Type]]</f>
        <v>Elelist :TgObEquipment</v>
      </c>
      <c r="L25" s="6" t="s">
        <v>282</v>
      </c>
      <c r="M25" s="6" t="str">
        <f t="shared" si="2"/>
        <v>udname 'TgEquipmentDensityOfInsulation'</v>
      </c>
      <c r="N25" s="6" t="str">
        <f>"Rptxt '"&amp;EQUI[[#This Row],[UDA desc]]&amp;"'"</f>
        <v>Rptxt 'Dichte Isoliermaterial'</v>
      </c>
      <c r="O25" s="6" t="str">
        <f>"desc '"&amp;EQUI[[#This Row],[UDA desc]]&amp;"'"</f>
        <v>desc 'Dichte Isoliermaterial'</v>
      </c>
      <c r="P25" s="6" t="str">
        <f t="shared" si="3"/>
        <v>new uda /TgEquipmentDensityOfInsulationUDA utype text Ablength 30 Ulength 250 Elelist :TgObEquipment udname 'TgEquipmentDensityOfInsulation' Rptxt 'Dichte Isoliermaterial' desc 'Dichte Isoliermaterial'</v>
      </c>
      <c r="Q25" s="6" t="str">
        <f t="shared" si="4"/>
        <v>new attcol DbAttribute :TgEquipmentDensityOfInsulation</v>
      </c>
      <c r="R25" s="6" t="str">
        <f t="shared" si="5"/>
        <v>/TgEquipmentDensityOfInsulationUDA Rptxt 'Dichte Isoliermaterial' desc 'Dichte Isoliermaterial'</v>
      </c>
    </row>
    <row r="26" spans="1:18" x14ac:dyDescent="0.25">
      <c r="A26" s="14" t="s">
        <v>212</v>
      </c>
      <c r="B26" s="7" t="str">
        <f>SUBSTITUTE(SUBSTITUTE(SUBSTITUTE(SUBSTITUTE(EQUI[[#This Row],[Description]]," ",""),"ä","ae"),"(",""),")","")</f>
        <v>MaterialOfInsulationShell</v>
      </c>
      <c r="C26" s="6" t="str">
        <f>EQUI[[#Headers],[new uda /]]</f>
        <v>new uda /</v>
      </c>
      <c r="D26" s="6" t="s">
        <v>279</v>
      </c>
      <c r="E26" s="14" t="s">
        <v>255</v>
      </c>
      <c r="F26" s="6" t="str">
        <f>EQUI[[#Headers],[UDA]]</f>
        <v>UDA</v>
      </c>
      <c r="G26" s="6" t="str">
        <f>"Tg"&amp;EQUI[[#This Row],[UDET desc]]&amp;EQUI[[#This Row],[Desc E3D]]</f>
        <v>TgEquipmentMaterialOfInsulationShell</v>
      </c>
      <c r="H26" s="6" t="str">
        <f t="shared" si="0"/>
        <v>TgEquipmentMaterialOfInsulationShellUDA</v>
      </c>
      <c r="I26" s="6" t="str">
        <f t="shared" si="1"/>
        <v>Ablength 36</v>
      </c>
      <c r="J26" s="6" t="str">
        <f>EQUI[[#Headers],[Ulength 250]]</f>
        <v>Ulength 250</v>
      </c>
      <c r="K26" s="6" t="str">
        <f>EQUI[[#Headers],[Elelist ]]&amp;EQUI[[#This Row],[Target-Type]]</f>
        <v>Elelist :TgObEquipment</v>
      </c>
      <c r="L26" s="6" t="s">
        <v>282</v>
      </c>
      <c r="M26" s="6" t="str">
        <f t="shared" si="2"/>
        <v>udname 'TgEquipmentMaterialOfInsulationShell'</v>
      </c>
      <c r="N26" s="6" t="str">
        <f>"Rptxt '"&amp;EQUI[[#This Row],[UDA desc]]&amp;"'"</f>
        <v>Rptxt 'Isoliermantel-Werkstoff'</v>
      </c>
      <c r="O26" s="6" t="str">
        <f>"desc '"&amp;EQUI[[#This Row],[UDA desc]]&amp;"'"</f>
        <v>desc 'Isoliermantel-Werkstoff'</v>
      </c>
      <c r="P26" s="6" t="str">
        <f t="shared" si="3"/>
        <v>new uda /TgEquipmentMaterialOfInsulationShellUDA utype text Ablength 36 Ulength 250 Elelist :TgObEquipment udname 'TgEquipmentMaterialOfInsulationShell' Rptxt 'Isoliermantel-Werkstoff' desc 'Isoliermantel-Werkstoff'</v>
      </c>
      <c r="Q26" s="6" t="str">
        <f t="shared" si="4"/>
        <v>new attcol DbAttribute :TgEquipmentMaterialOfInsulationShell</v>
      </c>
      <c r="R26" s="6" t="str">
        <f t="shared" si="5"/>
        <v>/TgEquipmentMaterialOfInsulationShellUDA Rptxt 'Isoliermantel-Werkstoff' desc 'Isoliermantel-Werkstoff'</v>
      </c>
    </row>
    <row r="27" spans="1:18" x14ac:dyDescent="0.25">
      <c r="A27" s="13" t="s">
        <v>213</v>
      </c>
      <c r="B27" s="7" t="str">
        <f>SUBSTITUTE(SUBSTITUTE(SUBSTITUTE(SUBSTITUTE(EQUI[[#This Row],[Description]]," ",""),"ä","ae"),"(",""),")","")</f>
        <v>ThicknessOfInsulationShell</v>
      </c>
      <c r="C27" s="6" t="str">
        <f>EQUI[[#Headers],[new uda /]]</f>
        <v>new uda /</v>
      </c>
      <c r="D27" s="6" t="s">
        <v>279</v>
      </c>
      <c r="E27" s="13" t="s">
        <v>256</v>
      </c>
      <c r="F27" s="6" t="str">
        <f>EQUI[[#Headers],[UDA]]</f>
        <v>UDA</v>
      </c>
      <c r="G27" s="6" t="str">
        <f>"Tg"&amp;EQUI[[#This Row],[UDET desc]]&amp;EQUI[[#This Row],[Desc E3D]]</f>
        <v>TgEquipmentThicknessOfInsulationShell</v>
      </c>
      <c r="H27" s="6" t="str">
        <f t="shared" si="0"/>
        <v>TgEquipmentThicknessOfInsulationShellUDA</v>
      </c>
      <c r="I27" s="6" t="str">
        <f t="shared" si="1"/>
        <v>Ablength 37</v>
      </c>
      <c r="J27" s="6" t="str">
        <f>EQUI[[#Headers],[Ulength 250]]</f>
        <v>Ulength 250</v>
      </c>
      <c r="K27" s="6" t="str">
        <f>EQUI[[#Headers],[Elelist ]]&amp;EQUI[[#This Row],[Target-Type]]</f>
        <v>Elelist :TgObEquipment</v>
      </c>
      <c r="L27" s="6" t="s">
        <v>282</v>
      </c>
      <c r="M27" s="6" t="str">
        <f t="shared" si="2"/>
        <v>udname 'TgEquipmentThicknessOfInsulationShell'</v>
      </c>
      <c r="N27" s="6" t="str">
        <f>"Rptxt '"&amp;EQUI[[#This Row],[UDA desc]]&amp;"'"</f>
        <v>Rptxt 'Materialstärke Isoliermantel'</v>
      </c>
      <c r="O27" s="6" t="str">
        <f>"desc '"&amp;EQUI[[#This Row],[UDA desc]]&amp;"'"</f>
        <v>desc 'Materialstärke Isoliermantel'</v>
      </c>
      <c r="P27" s="6" t="str">
        <f t="shared" si="3"/>
        <v>new uda /TgEquipmentThicknessOfInsulationShellUDA utype text Ablength 37 Ulength 250 Elelist :TgObEquipment udname 'TgEquipmentThicknessOfInsulationShell' Rptxt 'Materialstärke Isoliermantel' desc 'Materialstärke Isoliermantel'</v>
      </c>
      <c r="Q27" s="6" t="str">
        <f t="shared" si="4"/>
        <v>new attcol DbAttribute :TgEquipmentThicknessOfInsulationShell</v>
      </c>
      <c r="R27" s="6" t="str">
        <f t="shared" si="5"/>
        <v>/TgEquipmentThicknessOfInsulationShellUDA Rptxt 'Materialstärke Isoliermantel' desc 'Materialstärke Isoliermantel'</v>
      </c>
    </row>
    <row r="28" spans="1:18" x14ac:dyDescent="0.25">
      <c r="A28" s="14" t="s">
        <v>197</v>
      </c>
      <c r="B28" s="7" t="str">
        <f>SUBSTITUTE(SUBSTITUTE(SUBSTITUTE(SUBSTITUTE(EQUI[[#This Row],[Description]]," ",""),"ä","ae"),"(",""),")","")</f>
        <v>CENumber</v>
      </c>
      <c r="C28" s="6" t="str">
        <f>EQUI[[#Headers],[new uda /]]</f>
        <v>new uda /</v>
      </c>
      <c r="D28" s="6" t="s">
        <v>279</v>
      </c>
      <c r="E28" s="14" t="s">
        <v>257</v>
      </c>
      <c r="F28" s="6" t="str">
        <f>EQUI[[#Headers],[UDA]]</f>
        <v>UDA</v>
      </c>
      <c r="G28" s="6" t="str">
        <f>"Tg"&amp;EQUI[[#This Row],[UDET desc]]&amp;EQUI[[#This Row],[Desc E3D]]</f>
        <v>TgEquipmentCENumber</v>
      </c>
      <c r="H28" s="6" t="str">
        <f t="shared" si="0"/>
        <v>TgEquipmentCENumberUDA</v>
      </c>
      <c r="I28" s="6" t="str">
        <f t="shared" si="1"/>
        <v>Ablength 19</v>
      </c>
      <c r="J28" s="6" t="str">
        <f>EQUI[[#Headers],[Ulength 250]]</f>
        <v>Ulength 250</v>
      </c>
      <c r="K28" s="6" t="str">
        <f>EQUI[[#Headers],[Elelist ]]&amp;EQUI[[#This Row],[Target-Type]]</f>
        <v>Elelist :TgObEquipment</v>
      </c>
      <c r="L28" s="6" t="s">
        <v>282</v>
      </c>
      <c r="M28" s="6" t="str">
        <f t="shared" si="2"/>
        <v>udname 'TgEquipmentCENumber'</v>
      </c>
      <c r="N28" s="6" t="str">
        <f>"Rptxt '"&amp;EQUI[[#This Row],[UDA desc]]&amp;"'"</f>
        <v>Rptxt 'CE Nr. '</v>
      </c>
      <c r="O28" s="6" t="str">
        <f>"desc '"&amp;EQUI[[#This Row],[UDA desc]]&amp;"'"</f>
        <v>desc 'CE Nr. '</v>
      </c>
      <c r="P28" s="6" t="str">
        <f t="shared" si="3"/>
        <v>new uda /TgEquipmentCENumberUDA utype text Ablength 19 Ulength 250 Elelist :TgObEquipment udname 'TgEquipmentCENumber' Rptxt 'CE Nr. ' desc 'CE Nr. '</v>
      </c>
      <c r="Q28" s="6" t="str">
        <f t="shared" si="4"/>
        <v>new attcol DbAttribute :TgEquipmentCENumber</v>
      </c>
      <c r="R28" s="6" t="str">
        <f t="shared" si="5"/>
        <v>/TgEquipmentCENumberUDA Rptxt 'CE Nr. ' desc 'CE Nr. '</v>
      </c>
    </row>
    <row r="29" spans="1:18" s="20" customFormat="1" x14ac:dyDescent="0.25">
      <c r="A29" s="17"/>
      <c r="B29" s="18" t="str">
        <f>SUBSTITUTE(SUBSTITUTE(SUBSTITUTE(SUBSTITUTE(EQUI[[#This Row],[Description]]," ",""),"ä","ae"),"(",""),")","")</f>
        <v/>
      </c>
      <c r="C29" s="19" t="str">
        <f>EQUI[[#Headers],[new uda /]]</f>
        <v>new uda /</v>
      </c>
      <c r="D29" s="19"/>
      <c r="E29" s="17">
        <f>EQUI[[#This Row],[Description]]</f>
        <v>0</v>
      </c>
      <c r="F29" s="19" t="str">
        <f>EQUI[[#Headers],[UDA]]</f>
        <v>UDA</v>
      </c>
      <c r="G29" s="19" t="str">
        <f>"Tg"&amp;EQUI[[#This Row],[UDET desc]]&amp;EQUI[[#This Row],[Desc E3D]]</f>
        <v>Tg</v>
      </c>
      <c r="H29" s="19" t="str">
        <f>G29&amp;F29</f>
        <v>TgUDA</v>
      </c>
      <c r="I29" s="19" t="str">
        <f>"Ablength "&amp; LEN(G29)</f>
        <v>Ablength 2</v>
      </c>
      <c r="J29" s="19" t="str">
        <f>EQUI[[#Headers],[Ulength 250]]</f>
        <v>Ulength 250</v>
      </c>
      <c r="K29" s="19" t="str">
        <f>EQUI[[#Headers],[Elelist ]]&amp;EQUI[[#This Row],[Target-Type]]</f>
        <v xml:space="preserve">Elelist </v>
      </c>
      <c r="L29" s="19"/>
      <c r="M29" s="19" t="str">
        <f>"udname '"&amp;G29&amp;"'"</f>
        <v>udname 'Tg'</v>
      </c>
      <c r="N29" s="19" t="str">
        <f>"Rptxt '"&amp;EQUI[[#This Row],[UDA desc]]&amp;"'"</f>
        <v>Rptxt '0'</v>
      </c>
      <c r="O29" s="19" t="str">
        <f>"desc '"&amp;EQUI[[#This Row],[UDA desc]]&amp;"'"</f>
        <v>desc '0'</v>
      </c>
      <c r="P29" s="19" t="str">
        <f>CONCATENATE($C29,$H29," utype text"," ",$I29," ",$J29," ",$K29," ",$M29," ",$N29," ",$O29)</f>
        <v>new uda /TgUDA utype text Ablength 2 Ulength 250 Elelist  udname 'Tg' Rptxt '0' desc '0'</v>
      </c>
      <c r="Q29" s="19" t="str">
        <f>"new attcol DbAttribute :"&amp;$G29</f>
        <v>new attcol DbAttribute :Tg</v>
      </c>
      <c r="R29" s="19" t="str">
        <f>CONCATENATE("/",$H29," ",$N29," ",$O29)</f>
        <v>/TgUDA Rptxt '0' desc '0'</v>
      </c>
    </row>
    <row r="30" spans="1:18" x14ac:dyDescent="0.25">
      <c r="A30" s="14" t="s">
        <v>198</v>
      </c>
      <c r="B30" s="7" t="str">
        <f>SUBSTITUTE(SUBSTITUTE(SUBSTITUTE(SUBSTITUTE(EQUI[[#This Row],[Description]]," ",""),"ä","ae"),"(",""),")","")</f>
        <v>Volume</v>
      </c>
      <c r="C30" s="6" t="str">
        <f>EQUI[[#Headers],[new uda /]]</f>
        <v>new uda /</v>
      </c>
      <c r="D30" s="6" t="s">
        <v>280</v>
      </c>
      <c r="E30" s="14" t="s">
        <v>258</v>
      </c>
      <c r="F30" s="6" t="str">
        <f>EQUI[[#Headers],[UDA]]</f>
        <v>UDA</v>
      </c>
      <c r="G30" s="6" t="str">
        <f>"Tg"&amp;EQUI[[#This Row],[UDET desc]]&amp;EQUI[[#This Row],[Desc E3D]]</f>
        <v>TgVesselVolume</v>
      </c>
      <c r="H30" s="6" t="str">
        <f t="shared" si="0"/>
        <v>TgVesselVolumeUDA</v>
      </c>
      <c r="I30" s="6" t="str">
        <f t="shared" si="1"/>
        <v>Ablength 14</v>
      </c>
      <c r="J30" s="6" t="str">
        <f>EQUI[[#Headers],[Ulength 250]]</f>
        <v>Ulength 250</v>
      </c>
      <c r="K30" s="6" t="str">
        <f>EQUI[[#Headers],[Elelist ]]&amp;EQUI[[#This Row],[Target-Type]]</f>
        <v>Elelist :TgObEquipment</v>
      </c>
      <c r="L30" s="6" t="s">
        <v>282</v>
      </c>
      <c r="M30" s="6" t="str">
        <f t="shared" si="2"/>
        <v>udname 'TgVesselVolume'</v>
      </c>
      <c r="N30" s="6" t="str">
        <f>"Rptxt '"&amp;EQUI[[#This Row],[UDA desc]]&amp;"'"</f>
        <v>Rptxt 'Volumen'</v>
      </c>
      <c r="O30" s="6" t="str">
        <f>"desc '"&amp;EQUI[[#This Row],[UDA desc]]&amp;"'"</f>
        <v>desc 'Volumen'</v>
      </c>
      <c r="P30" s="6" t="str">
        <f t="shared" si="3"/>
        <v>new uda /TgVesselVolumeUDA utype text Ablength 14 Ulength 250 Elelist :TgObEquipment udname 'TgVesselVolume' Rptxt 'Volumen' desc 'Volumen'</v>
      </c>
      <c r="Q30" s="6" t="str">
        <f t="shared" si="4"/>
        <v>new attcol DbAttribute :TgVesselVolume</v>
      </c>
      <c r="R30" s="6" t="str">
        <f t="shared" si="5"/>
        <v>/TgVesselVolumeUDA Rptxt 'Volumen' desc 'Volumen'</v>
      </c>
    </row>
    <row r="31" spans="1:18" x14ac:dyDescent="0.25">
      <c r="A31" s="13" t="s">
        <v>214</v>
      </c>
      <c r="B31" s="7" t="str">
        <f>SUBSTITUTE(SUBSTITUTE(SUBSTITUTE(SUBSTITUTE(EQUI[[#This Row],[Description]]," ",""),"ä","ae"),"(",""),")","")</f>
        <v>HeatingPower</v>
      </c>
      <c r="C31" s="6" t="str">
        <f>EQUI[[#Headers],[new uda /]]</f>
        <v>new uda /</v>
      </c>
      <c r="D31" s="6" t="s">
        <v>280</v>
      </c>
      <c r="E31" s="13" t="s">
        <v>259</v>
      </c>
      <c r="F31" s="6" t="str">
        <f>EQUI[[#Headers],[UDA]]</f>
        <v>UDA</v>
      </c>
      <c r="G31" s="6" t="str">
        <f>"Tg"&amp;EQUI[[#This Row],[UDET desc]]&amp;EQUI[[#This Row],[Desc E3D]]</f>
        <v>TgVesselHeatingPower</v>
      </c>
      <c r="H31" s="6" t="str">
        <f t="shared" si="0"/>
        <v>TgVesselHeatingPowerUDA</v>
      </c>
      <c r="I31" s="6" t="str">
        <f t="shared" si="1"/>
        <v>Ablength 20</v>
      </c>
      <c r="J31" s="6" t="str">
        <f>EQUI[[#Headers],[Ulength 250]]</f>
        <v>Ulength 250</v>
      </c>
      <c r="K31" s="6" t="str">
        <f>EQUI[[#Headers],[Elelist ]]&amp;EQUI[[#This Row],[Target-Type]]</f>
        <v>Elelist :TgObEquipment</v>
      </c>
      <c r="L31" s="6" t="s">
        <v>282</v>
      </c>
      <c r="M31" s="6" t="str">
        <f t="shared" si="2"/>
        <v>udname 'TgVesselHeatingPower'</v>
      </c>
      <c r="N31" s="6" t="str">
        <f>"Rptxt '"&amp;EQUI[[#This Row],[UDA desc]]&amp;"'"</f>
        <v>Rptxt 'Begleitheizung'</v>
      </c>
      <c r="O31" s="6" t="str">
        <f>"desc '"&amp;EQUI[[#This Row],[UDA desc]]&amp;"'"</f>
        <v>desc 'Begleitheizung'</v>
      </c>
      <c r="P31" s="6" t="str">
        <f t="shared" si="3"/>
        <v>new uda /TgVesselHeatingPowerUDA utype text Ablength 20 Ulength 250 Elelist :TgObEquipment udname 'TgVesselHeatingPower' Rptxt 'Begleitheizung' desc 'Begleitheizung'</v>
      </c>
      <c r="Q31" s="6" t="str">
        <f t="shared" si="4"/>
        <v>new attcol DbAttribute :TgVesselHeatingPower</v>
      </c>
      <c r="R31" s="6" t="str">
        <f t="shared" si="5"/>
        <v>/TgVesselHeatingPowerUDA Rptxt 'Begleitheizung' desc 'Begleitheizung'</v>
      </c>
    </row>
    <row r="32" spans="1:18" x14ac:dyDescent="0.25">
      <c r="A32" s="14" t="s">
        <v>215</v>
      </c>
      <c r="B32" s="7" t="str">
        <f>SUBSTITUTE(SUBSTITUTE(SUBSTITUTE(SUBSTITUTE(EQUI[[#This Row],[Description]]," ",""),"ä","ae"),"(",""),")","")</f>
        <v>MixingPower</v>
      </c>
      <c r="C32" s="6" t="str">
        <f>EQUI[[#Headers],[new uda /]]</f>
        <v>new uda /</v>
      </c>
      <c r="D32" s="6" t="s">
        <v>280</v>
      </c>
      <c r="E32" s="14" t="s">
        <v>260</v>
      </c>
      <c r="F32" s="6" t="str">
        <f>EQUI[[#Headers],[UDA]]</f>
        <v>UDA</v>
      </c>
      <c r="G32" s="6" t="str">
        <f>"Tg"&amp;EQUI[[#This Row],[UDET desc]]&amp;EQUI[[#This Row],[Desc E3D]]</f>
        <v>TgVesselMixingPower</v>
      </c>
      <c r="H32" s="6" t="str">
        <f t="shared" si="0"/>
        <v>TgVesselMixingPowerUDA</v>
      </c>
      <c r="I32" s="6" t="str">
        <f t="shared" si="1"/>
        <v>Ablength 19</v>
      </c>
      <c r="J32" s="6" t="str">
        <f>EQUI[[#Headers],[Ulength 250]]</f>
        <v>Ulength 250</v>
      </c>
      <c r="K32" s="6" t="str">
        <f>EQUI[[#Headers],[Elelist ]]&amp;EQUI[[#This Row],[Target-Type]]</f>
        <v>Elelist :TgObEquipment</v>
      </c>
      <c r="L32" s="6" t="s">
        <v>282</v>
      </c>
      <c r="M32" s="6" t="str">
        <f t="shared" si="2"/>
        <v>udname 'TgVesselMixingPower'</v>
      </c>
      <c r="N32" s="6" t="str">
        <f>"Rptxt '"&amp;EQUI[[#This Row],[UDA desc]]&amp;"'"</f>
        <v>Rptxt 'Rührwerk Motor'</v>
      </c>
      <c r="O32" s="6" t="str">
        <f>"desc '"&amp;EQUI[[#This Row],[UDA desc]]&amp;"'"</f>
        <v>desc 'Rührwerk Motor'</v>
      </c>
      <c r="P32" s="6" t="str">
        <f t="shared" si="3"/>
        <v>new uda /TgVesselMixingPowerUDA utype text Ablength 19 Ulength 250 Elelist :TgObEquipment udname 'TgVesselMixingPower' Rptxt 'Rührwerk Motor' desc 'Rührwerk Motor'</v>
      </c>
      <c r="Q32" s="6" t="str">
        <f t="shared" si="4"/>
        <v>new attcol DbAttribute :TgVesselMixingPower</v>
      </c>
      <c r="R32" s="6" t="str">
        <f t="shared" si="5"/>
        <v>/TgVesselMixingPowerUDA Rptxt 'Rührwerk Motor' desc 'Rührwerk Motor'</v>
      </c>
    </row>
    <row r="33" spans="1:18" x14ac:dyDescent="0.25">
      <c r="A33" s="13" t="s">
        <v>216</v>
      </c>
      <c r="B33" s="7" t="str">
        <f>SUBSTITUTE(SUBSTITUTE(SUBSTITUTE(SUBSTITUTE(EQUI[[#This Row],[Description]]," ",""),"ä","ae"),"(",""),")","")</f>
        <v>SurfaceCoating</v>
      </c>
      <c r="C33" s="6" t="str">
        <f>EQUI[[#Headers],[new uda /]]</f>
        <v>new uda /</v>
      </c>
      <c r="D33" s="6" t="s">
        <v>280</v>
      </c>
      <c r="E33" s="13" t="s">
        <v>261</v>
      </c>
      <c r="F33" s="6" t="str">
        <f>EQUI[[#Headers],[UDA]]</f>
        <v>UDA</v>
      </c>
      <c r="G33" s="6" t="str">
        <f>"Tg"&amp;EQUI[[#This Row],[UDET desc]]&amp;EQUI[[#This Row],[Desc E3D]]</f>
        <v>TgVesselSurfaceCoating</v>
      </c>
      <c r="H33" s="6" t="str">
        <f t="shared" si="0"/>
        <v>TgVesselSurfaceCoatingUDA</v>
      </c>
      <c r="I33" s="6" t="str">
        <f t="shared" si="1"/>
        <v>Ablength 22</v>
      </c>
      <c r="J33" s="6" t="str">
        <f>EQUI[[#Headers],[Ulength 250]]</f>
        <v>Ulength 250</v>
      </c>
      <c r="K33" s="6" t="str">
        <f>EQUI[[#Headers],[Elelist ]]&amp;EQUI[[#This Row],[Target-Type]]</f>
        <v>Elelist :TgObEquipment</v>
      </c>
      <c r="L33" s="6" t="s">
        <v>282</v>
      </c>
      <c r="M33" s="6" t="str">
        <f t="shared" si="2"/>
        <v>udname 'TgVesselSurfaceCoating'</v>
      </c>
      <c r="N33" s="6" t="str">
        <f>"Rptxt '"&amp;EQUI[[#This Row],[UDA desc]]&amp;"'"</f>
        <v>Rptxt 'Behälter - Beschichtungstyp'</v>
      </c>
      <c r="O33" s="6" t="str">
        <f>"desc '"&amp;EQUI[[#This Row],[UDA desc]]&amp;"'"</f>
        <v>desc 'Behälter - Beschichtungstyp'</v>
      </c>
      <c r="P33" s="6" t="str">
        <f t="shared" si="3"/>
        <v>new uda /TgVesselSurfaceCoatingUDA utype text Ablength 22 Ulength 250 Elelist :TgObEquipment udname 'TgVesselSurfaceCoating' Rptxt 'Behälter - Beschichtungstyp' desc 'Behälter - Beschichtungstyp'</v>
      </c>
      <c r="Q33" s="6" t="str">
        <f t="shared" si="4"/>
        <v>new attcol DbAttribute :TgVesselSurfaceCoating</v>
      </c>
      <c r="R33" s="6" t="str">
        <f t="shared" si="5"/>
        <v>/TgVesselSurfaceCoatingUDA Rptxt 'Behälter - Beschichtungstyp' desc 'Behälter - Beschichtungstyp'</v>
      </c>
    </row>
    <row r="34" spans="1:18" x14ac:dyDescent="0.25">
      <c r="A34" s="14" t="s">
        <v>217</v>
      </c>
      <c r="B34" s="7" t="str">
        <f>SUBSTITUTE(SUBSTITUTE(SUBSTITUTE(SUBSTITUTE(EQUI[[#This Row],[Description]]," ",""),"ä","ae"),"(",""),")","")</f>
        <v>SurfaceTreatment</v>
      </c>
      <c r="C34" s="6" t="str">
        <f>EQUI[[#Headers],[new uda /]]</f>
        <v>new uda /</v>
      </c>
      <c r="D34" s="6" t="s">
        <v>280</v>
      </c>
      <c r="E34" s="14" t="s">
        <v>262</v>
      </c>
      <c r="F34" s="6" t="str">
        <f>EQUI[[#Headers],[UDA]]</f>
        <v>UDA</v>
      </c>
      <c r="G34" s="6" t="str">
        <f>"Tg"&amp;EQUI[[#This Row],[UDET desc]]&amp;EQUI[[#This Row],[Desc E3D]]</f>
        <v>TgVesselSurfaceTreatment</v>
      </c>
      <c r="H34" s="6" t="str">
        <f t="shared" si="0"/>
        <v>TgVesselSurfaceTreatmentUDA</v>
      </c>
      <c r="I34" s="6" t="str">
        <f t="shared" si="1"/>
        <v>Ablength 24</v>
      </c>
      <c r="J34" s="6" t="str">
        <f>EQUI[[#Headers],[Ulength 250]]</f>
        <v>Ulength 250</v>
      </c>
      <c r="K34" s="6" t="str">
        <f>EQUI[[#Headers],[Elelist ]]&amp;EQUI[[#This Row],[Target-Type]]</f>
        <v>Elelist :TgObEquipment</v>
      </c>
      <c r="L34" s="6" t="s">
        <v>282</v>
      </c>
      <c r="M34" s="6" t="str">
        <f t="shared" si="2"/>
        <v>udname 'TgVesselSurfaceTreatment'</v>
      </c>
      <c r="N34" s="6" t="str">
        <f>"Rptxt '"&amp;EQUI[[#This Row],[UDA desc]]&amp;"'"</f>
        <v>Rptxt 'Behälter - Oberflächenvorbehandlung'</v>
      </c>
      <c r="O34" s="6" t="str">
        <f>"desc '"&amp;EQUI[[#This Row],[UDA desc]]&amp;"'"</f>
        <v>desc 'Behälter - Oberflächenvorbehandlung'</v>
      </c>
      <c r="P34" s="6" t="str">
        <f t="shared" si="3"/>
        <v>new uda /TgVesselSurfaceTreatmentUDA utype text Ablength 24 Ulength 250 Elelist :TgObEquipment udname 'TgVesselSurfaceTreatment' Rptxt 'Behälter - Oberflächenvorbehandlung' desc 'Behälter - Oberflächenvorbehandlung'</v>
      </c>
      <c r="Q34" s="6" t="str">
        <f t="shared" si="4"/>
        <v>new attcol DbAttribute :TgVesselSurfaceTreatment</v>
      </c>
      <c r="R34" s="6" t="str">
        <f t="shared" si="5"/>
        <v>/TgVesselSurfaceTreatmentUDA Rptxt 'Behälter - Oberflächenvorbehandlung' desc 'Behälter - Oberflächenvorbehandlung'</v>
      </c>
    </row>
    <row r="35" spans="1:18" x14ac:dyDescent="0.25">
      <c r="A35" s="13" t="s">
        <v>218</v>
      </c>
      <c r="B35" s="7" t="str">
        <f>SUBSTITUTE(SUBSTITUTE(SUBSTITUTE(SUBSTITUTE(EQUI[[#This Row],[Description]]," ",""),"ä","ae"),"(",""),")","")</f>
        <v>SurfacePrimer</v>
      </c>
      <c r="C35" s="6" t="str">
        <f>EQUI[[#Headers],[new uda /]]</f>
        <v>new uda /</v>
      </c>
      <c r="D35" s="6" t="s">
        <v>280</v>
      </c>
      <c r="E35" s="13" t="s">
        <v>263</v>
      </c>
      <c r="F35" s="6" t="str">
        <f>EQUI[[#Headers],[UDA]]</f>
        <v>UDA</v>
      </c>
      <c r="G35" s="6" t="str">
        <f>"Tg"&amp;EQUI[[#This Row],[UDET desc]]&amp;EQUI[[#This Row],[Desc E3D]]</f>
        <v>TgVesselSurfacePrimer</v>
      </c>
      <c r="H35" s="6" t="str">
        <f t="shared" si="0"/>
        <v>TgVesselSurfacePrimerUDA</v>
      </c>
      <c r="I35" s="6" t="str">
        <f t="shared" si="1"/>
        <v>Ablength 21</v>
      </c>
      <c r="J35" s="6" t="str">
        <f>EQUI[[#Headers],[Ulength 250]]</f>
        <v>Ulength 250</v>
      </c>
      <c r="K35" s="6" t="str">
        <f>EQUI[[#Headers],[Elelist ]]&amp;EQUI[[#This Row],[Target-Type]]</f>
        <v>Elelist :TgObEquipment</v>
      </c>
      <c r="L35" s="6" t="s">
        <v>282</v>
      </c>
      <c r="M35" s="6" t="str">
        <f t="shared" ref="M35:M58" si="6">"udname '"&amp;G35&amp;"'"</f>
        <v>udname 'TgVesselSurfacePrimer'</v>
      </c>
      <c r="N35" s="6" t="str">
        <f>"Rptxt '"&amp;EQUI[[#This Row],[UDA desc]]&amp;"'"</f>
        <v>Rptxt 'Behälter - Grundanstrich'</v>
      </c>
      <c r="O35" s="6" t="str">
        <f>"desc '"&amp;EQUI[[#This Row],[UDA desc]]&amp;"'"</f>
        <v>desc 'Behälter - Grundanstrich'</v>
      </c>
      <c r="P35" s="6" t="str">
        <f t="shared" ref="P35:P58" si="7">CONCATENATE($C35,$H35," utype text"," ",$I35," ",$J35," ",$K35," ",$M35," ",$N35," ",$O35)</f>
        <v>new uda /TgVesselSurfacePrimerUDA utype text Ablength 21 Ulength 250 Elelist :TgObEquipment udname 'TgVesselSurfacePrimer' Rptxt 'Behälter - Grundanstrich' desc 'Behälter - Grundanstrich'</v>
      </c>
      <c r="Q35" s="6" t="str">
        <f t="shared" si="4"/>
        <v>new attcol DbAttribute :TgVesselSurfacePrimer</v>
      </c>
      <c r="R35" s="6" t="str">
        <f t="shared" ref="R35:R58" si="8">CONCATENATE("/",$H35," ",$N35," ",$O35)</f>
        <v>/TgVesselSurfacePrimerUDA Rptxt 'Behälter - Grundanstrich' desc 'Behälter - Grundanstrich'</v>
      </c>
    </row>
    <row r="36" spans="1:18" x14ac:dyDescent="0.25">
      <c r="A36" s="14" t="s">
        <v>219</v>
      </c>
      <c r="B36" s="7" t="str">
        <f>SUBSTITUTE(SUBSTITUTE(SUBSTITUTE(SUBSTITUTE(EQUI[[#This Row],[Description]]," ",""),"ä","ae"),"(",""),")","")</f>
        <v>SurfaceCoatingOfSupports</v>
      </c>
      <c r="C36" s="6" t="str">
        <f>EQUI[[#Headers],[new uda /]]</f>
        <v>new uda /</v>
      </c>
      <c r="D36" s="6" t="s">
        <v>280</v>
      </c>
      <c r="E36" s="14" t="s">
        <v>264</v>
      </c>
      <c r="F36" s="6" t="str">
        <f>EQUI[[#Headers],[UDA]]</f>
        <v>UDA</v>
      </c>
      <c r="G36" s="6" t="str">
        <f>"Tg"&amp;EQUI[[#This Row],[UDET desc]]&amp;EQUI[[#This Row],[Desc E3D]]</f>
        <v>TgVesselSurfaceCoatingOfSupports</v>
      </c>
      <c r="H36" s="6" t="str">
        <f t="shared" si="0"/>
        <v>TgVesselSurfaceCoatingOfSupportsUDA</v>
      </c>
      <c r="I36" s="6" t="str">
        <f t="shared" si="1"/>
        <v>Ablength 32</v>
      </c>
      <c r="J36" s="6" t="str">
        <f>EQUI[[#Headers],[Ulength 250]]</f>
        <v>Ulength 250</v>
      </c>
      <c r="K36" s="6" t="str">
        <f>EQUI[[#Headers],[Elelist ]]&amp;EQUI[[#This Row],[Target-Type]]</f>
        <v>Elelist :TgObEquipment</v>
      </c>
      <c r="L36" s="6" t="s">
        <v>282</v>
      </c>
      <c r="M36" s="6" t="str">
        <f t="shared" si="6"/>
        <v>udname 'TgVesselSurfaceCoatingOfSupports'</v>
      </c>
      <c r="N36" s="6" t="str">
        <f>"Rptxt '"&amp;EQUI[[#This Row],[UDA desc]]&amp;"'"</f>
        <v>Rptxt 'Füße - Beschichtungstyp'</v>
      </c>
      <c r="O36" s="6" t="str">
        <f>"desc '"&amp;EQUI[[#This Row],[UDA desc]]&amp;"'"</f>
        <v>desc 'Füße - Beschichtungstyp'</v>
      </c>
      <c r="P36" s="6" t="str">
        <f t="shared" si="7"/>
        <v>new uda /TgVesselSurfaceCoatingOfSupportsUDA utype text Ablength 32 Ulength 250 Elelist :TgObEquipment udname 'TgVesselSurfaceCoatingOfSupports' Rptxt 'Füße - Beschichtungstyp' desc 'Füße - Beschichtungstyp'</v>
      </c>
      <c r="Q36" s="6" t="str">
        <f t="shared" si="4"/>
        <v>new attcol DbAttribute :TgVesselSurfaceCoatingOfSupports</v>
      </c>
      <c r="R36" s="6" t="str">
        <f t="shared" si="8"/>
        <v>/TgVesselSurfaceCoatingOfSupportsUDA Rptxt 'Füße - Beschichtungstyp' desc 'Füße - Beschichtungstyp'</v>
      </c>
    </row>
    <row r="37" spans="1:18" x14ac:dyDescent="0.25">
      <c r="A37" s="13" t="s">
        <v>220</v>
      </c>
      <c r="B37" s="7" t="str">
        <f>SUBSTITUTE(SUBSTITUTE(SUBSTITUTE(SUBSTITUTE(EQUI[[#This Row],[Description]]," ",""),"ä","ae"),"(",""),")","")</f>
        <v>SurfaceTreatmentOfSupports</v>
      </c>
      <c r="C37" s="6" t="str">
        <f>EQUI[[#Headers],[new uda /]]</f>
        <v>new uda /</v>
      </c>
      <c r="D37" s="6" t="s">
        <v>280</v>
      </c>
      <c r="E37" s="13" t="s">
        <v>265</v>
      </c>
      <c r="F37" s="6" t="str">
        <f>EQUI[[#Headers],[UDA]]</f>
        <v>UDA</v>
      </c>
      <c r="G37" s="6" t="str">
        <f>"Tg"&amp;EQUI[[#This Row],[UDET desc]]&amp;EQUI[[#This Row],[Desc E3D]]</f>
        <v>TgVesselSurfaceTreatmentOfSupports</v>
      </c>
      <c r="H37" s="6" t="str">
        <f t="shared" si="0"/>
        <v>TgVesselSurfaceTreatmentOfSupportsUDA</v>
      </c>
      <c r="I37" s="6" t="str">
        <f t="shared" si="1"/>
        <v>Ablength 34</v>
      </c>
      <c r="J37" s="6" t="str">
        <f>EQUI[[#Headers],[Ulength 250]]</f>
        <v>Ulength 250</v>
      </c>
      <c r="K37" s="6" t="str">
        <f>EQUI[[#Headers],[Elelist ]]&amp;EQUI[[#This Row],[Target-Type]]</f>
        <v>Elelist :TgObEquipment</v>
      </c>
      <c r="L37" s="6" t="s">
        <v>282</v>
      </c>
      <c r="M37" s="6" t="str">
        <f t="shared" si="6"/>
        <v>udname 'TgVesselSurfaceTreatmentOfSupports'</v>
      </c>
      <c r="N37" s="6" t="str">
        <f>"Rptxt '"&amp;EQUI[[#This Row],[UDA desc]]&amp;"'"</f>
        <v>Rptxt 'Füße - Oberflächenvorbehandlung'</v>
      </c>
      <c r="O37" s="6" t="str">
        <f>"desc '"&amp;EQUI[[#This Row],[UDA desc]]&amp;"'"</f>
        <v>desc 'Füße - Oberflächenvorbehandlung'</v>
      </c>
      <c r="P37" s="6" t="str">
        <f t="shared" si="7"/>
        <v>new uda /TgVesselSurfaceTreatmentOfSupportsUDA utype text Ablength 34 Ulength 250 Elelist :TgObEquipment udname 'TgVesselSurfaceTreatmentOfSupports' Rptxt 'Füße - Oberflächenvorbehandlung' desc 'Füße - Oberflächenvorbehandlung'</v>
      </c>
      <c r="Q37" s="6" t="str">
        <f t="shared" si="4"/>
        <v>new attcol DbAttribute :TgVesselSurfaceTreatmentOfSupports</v>
      </c>
      <c r="R37" s="6" t="str">
        <f t="shared" si="8"/>
        <v>/TgVesselSurfaceTreatmentOfSupportsUDA Rptxt 'Füße - Oberflächenvorbehandlung' desc 'Füße - Oberflächenvorbehandlung'</v>
      </c>
    </row>
    <row r="38" spans="1:18" x14ac:dyDescent="0.25">
      <c r="A38" s="14" t="s">
        <v>221</v>
      </c>
      <c r="B38" s="7" t="str">
        <f>SUBSTITUTE(SUBSTITUTE(SUBSTITUTE(SUBSTITUTE(EQUI[[#This Row],[Description]]," ",""),"ä","ae"),"(",""),")","")</f>
        <v>SurfacePrimerOfSupports</v>
      </c>
      <c r="C38" s="6" t="str">
        <f>EQUI[[#Headers],[new uda /]]</f>
        <v>new uda /</v>
      </c>
      <c r="D38" s="6" t="s">
        <v>280</v>
      </c>
      <c r="E38" s="14" t="s">
        <v>266</v>
      </c>
      <c r="F38" s="6" t="str">
        <f>EQUI[[#Headers],[UDA]]</f>
        <v>UDA</v>
      </c>
      <c r="G38" s="6" t="str">
        <f>"Tg"&amp;EQUI[[#This Row],[UDET desc]]&amp;EQUI[[#This Row],[Desc E3D]]</f>
        <v>TgVesselSurfacePrimerOfSupports</v>
      </c>
      <c r="H38" s="6" t="str">
        <f t="shared" si="0"/>
        <v>TgVesselSurfacePrimerOfSupportsUDA</v>
      </c>
      <c r="I38" s="6" t="str">
        <f t="shared" si="1"/>
        <v>Ablength 31</v>
      </c>
      <c r="J38" s="6" t="str">
        <f>EQUI[[#Headers],[Ulength 250]]</f>
        <v>Ulength 250</v>
      </c>
      <c r="K38" s="6" t="str">
        <f>EQUI[[#Headers],[Elelist ]]&amp;EQUI[[#This Row],[Target-Type]]</f>
        <v>Elelist :TgObEquipment</v>
      </c>
      <c r="L38" s="6" t="s">
        <v>282</v>
      </c>
      <c r="M38" s="6" t="str">
        <f t="shared" si="6"/>
        <v>udname 'TgVesselSurfacePrimerOfSupports'</v>
      </c>
      <c r="N38" s="6" t="str">
        <f>"Rptxt '"&amp;EQUI[[#This Row],[UDA desc]]&amp;"'"</f>
        <v>Rptxt 'Füße - Grundanstrich'</v>
      </c>
      <c r="O38" s="6" t="str">
        <f>"desc '"&amp;EQUI[[#This Row],[UDA desc]]&amp;"'"</f>
        <v>desc 'Füße - Grundanstrich'</v>
      </c>
      <c r="P38" s="6" t="str">
        <f t="shared" si="7"/>
        <v>new uda /TgVesselSurfacePrimerOfSupportsUDA utype text Ablength 31 Ulength 250 Elelist :TgObEquipment udname 'TgVesselSurfacePrimerOfSupports' Rptxt 'Füße - Grundanstrich' desc 'Füße - Grundanstrich'</v>
      </c>
      <c r="Q38" s="6" t="str">
        <f t="shared" si="4"/>
        <v>new attcol DbAttribute :TgVesselSurfacePrimerOfSupports</v>
      </c>
      <c r="R38" s="6" t="str">
        <f t="shared" si="8"/>
        <v>/TgVesselSurfacePrimerOfSupportsUDA Rptxt 'Füße - Grundanstrich' desc 'Füße - Grundanstrich'</v>
      </c>
    </row>
    <row r="39" spans="1:18" x14ac:dyDescent="0.25">
      <c r="A39" s="13" t="s">
        <v>222</v>
      </c>
      <c r="B39" s="7" t="str">
        <f>SUBSTITUTE(SUBSTITUTE(SUBSTITUTE(SUBSTITUTE(EQUI[[#This Row],[Description]]," ",""),"ä","ae"),"(",""),")","")</f>
        <v>WeldExecution</v>
      </c>
      <c r="C39" s="6" t="str">
        <f>EQUI[[#Headers],[new uda /]]</f>
        <v>new uda /</v>
      </c>
      <c r="D39" s="6" t="s">
        <v>280</v>
      </c>
      <c r="E39" s="13" t="s">
        <v>267</v>
      </c>
      <c r="F39" s="6" t="str">
        <f>EQUI[[#Headers],[UDA]]</f>
        <v>UDA</v>
      </c>
      <c r="G39" s="6" t="str">
        <f>"Tg"&amp;EQUI[[#This Row],[UDET desc]]&amp;EQUI[[#This Row],[Desc E3D]]</f>
        <v>TgVesselWeldExecution</v>
      </c>
      <c r="H39" s="6" t="str">
        <f t="shared" si="0"/>
        <v>TgVesselWeldExecutionUDA</v>
      </c>
      <c r="I39" s="6" t="str">
        <f t="shared" si="1"/>
        <v>Ablength 21</v>
      </c>
      <c r="J39" s="6" t="str">
        <f>EQUI[[#Headers],[Ulength 250]]</f>
        <v>Ulength 250</v>
      </c>
      <c r="K39" s="6" t="str">
        <f>EQUI[[#Headers],[Elelist ]]&amp;EQUI[[#This Row],[Target-Type]]</f>
        <v>Elelist :TgObEquipment</v>
      </c>
      <c r="L39" s="6" t="s">
        <v>282</v>
      </c>
      <c r="M39" s="6" t="str">
        <f t="shared" si="6"/>
        <v>udname 'TgVesselWeldExecution'</v>
      </c>
      <c r="N39" s="6" t="str">
        <f>"Rptxt '"&amp;EQUI[[#This Row],[UDA desc]]&amp;"'"</f>
        <v>Rptxt 'Ausführung der Schweißnähte'</v>
      </c>
      <c r="O39" s="6" t="str">
        <f>"desc '"&amp;EQUI[[#This Row],[UDA desc]]&amp;"'"</f>
        <v>desc 'Ausführung der Schweißnähte'</v>
      </c>
      <c r="P39" s="6" t="str">
        <f t="shared" si="7"/>
        <v>new uda /TgVesselWeldExecutionUDA utype text Ablength 21 Ulength 250 Elelist :TgObEquipment udname 'TgVesselWeldExecution' Rptxt 'Ausführung der Schweißnähte' desc 'Ausführung der Schweißnähte'</v>
      </c>
      <c r="Q39" s="6" t="str">
        <f t="shared" si="4"/>
        <v>new attcol DbAttribute :TgVesselWeldExecution</v>
      </c>
      <c r="R39" s="6" t="str">
        <f t="shared" si="8"/>
        <v>/TgVesselWeldExecutionUDA Rptxt 'Ausführung der Schweißnähte' desc 'Ausführung der Schweißnähte'</v>
      </c>
    </row>
    <row r="40" spans="1:18" x14ac:dyDescent="0.25">
      <c r="A40" s="14" t="s">
        <v>223</v>
      </c>
      <c r="B40" s="7" t="str">
        <f>SUBSTITUTE(SUBSTITUTE(SUBSTITUTE(SUBSTITUTE(EQUI[[#This Row],[Description]]," ",""),"ä","ae"),"(",""),")","")</f>
        <v>nonDestructiveTest</v>
      </c>
      <c r="C40" s="6" t="str">
        <f>EQUI[[#Headers],[new uda /]]</f>
        <v>new uda /</v>
      </c>
      <c r="D40" s="6" t="s">
        <v>280</v>
      </c>
      <c r="E40" s="14" t="s">
        <v>268</v>
      </c>
      <c r="F40" s="6" t="str">
        <f>EQUI[[#Headers],[UDA]]</f>
        <v>UDA</v>
      </c>
      <c r="G40" s="6" t="str">
        <f>"Tg"&amp;EQUI[[#This Row],[UDET desc]]&amp;EQUI[[#This Row],[Desc E3D]]</f>
        <v>TgVesselnonDestructiveTest</v>
      </c>
      <c r="H40" s="6" t="str">
        <f t="shared" si="0"/>
        <v>TgVesselnonDestructiveTestUDA</v>
      </c>
      <c r="I40" s="6" t="str">
        <f t="shared" si="1"/>
        <v>Ablength 26</v>
      </c>
      <c r="J40" s="6" t="str">
        <f>EQUI[[#Headers],[Ulength 250]]</f>
        <v>Ulength 250</v>
      </c>
      <c r="K40" s="6" t="str">
        <f>EQUI[[#Headers],[Elelist ]]&amp;EQUI[[#This Row],[Target-Type]]</f>
        <v>Elelist :TgObEquipment</v>
      </c>
      <c r="L40" s="6" t="s">
        <v>282</v>
      </c>
      <c r="M40" s="6" t="str">
        <f t="shared" si="6"/>
        <v>udname 'TgVesselnonDestructiveTest'</v>
      </c>
      <c r="N40" s="6" t="str">
        <f>"Rptxt '"&amp;EQUI[[#This Row],[UDA desc]]&amp;"'"</f>
        <v>Rptxt 'zerstörungsfreie Prüfung nach'</v>
      </c>
      <c r="O40" s="6" t="str">
        <f>"desc '"&amp;EQUI[[#This Row],[UDA desc]]&amp;"'"</f>
        <v>desc 'zerstörungsfreie Prüfung nach'</v>
      </c>
      <c r="P40" s="6" t="str">
        <f t="shared" si="7"/>
        <v>new uda /TgVesselnonDestructiveTestUDA utype text Ablength 26 Ulength 250 Elelist :TgObEquipment udname 'TgVesselnonDestructiveTest' Rptxt 'zerstörungsfreie Prüfung nach' desc 'zerstörungsfreie Prüfung nach'</v>
      </c>
      <c r="Q40" s="6" t="str">
        <f t="shared" si="4"/>
        <v>new attcol DbAttribute :TgVesselnonDestructiveTest</v>
      </c>
      <c r="R40" s="6" t="str">
        <f t="shared" si="8"/>
        <v>/TgVesselnonDestructiveTestUDA Rptxt 'zerstörungsfreie Prüfung nach' desc 'zerstörungsfreie Prüfung nach'</v>
      </c>
    </row>
    <row r="41" spans="1:18" x14ac:dyDescent="0.25">
      <c r="A41" s="13" t="s">
        <v>224</v>
      </c>
      <c r="B41" s="7" t="str">
        <f>SUBSTITUTE(SUBSTITUTE(SUBSTITUTE(SUBSTITUTE(EQUI[[#This Row],[Description]]," ",""),"ä","ae"),"(",""),")","")</f>
        <v>HasSafetyDevice</v>
      </c>
      <c r="C41" s="6" t="str">
        <f>EQUI[[#Headers],[new uda /]]</f>
        <v>new uda /</v>
      </c>
      <c r="D41" s="6" t="s">
        <v>280</v>
      </c>
      <c r="E41" s="13" t="s">
        <v>269</v>
      </c>
      <c r="F41" s="6" t="str">
        <f>EQUI[[#Headers],[UDA]]</f>
        <v>UDA</v>
      </c>
      <c r="G41" s="6" t="str">
        <f>"Tg"&amp;EQUI[[#This Row],[UDET desc]]&amp;EQUI[[#This Row],[Desc E3D]]</f>
        <v>TgVesselHasSafetyDevice</v>
      </c>
      <c r="H41" s="6" t="str">
        <f t="shared" si="0"/>
        <v>TgVesselHasSafetyDeviceUDA</v>
      </c>
      <c r="I41" s="6" t="str">
        <f t="shared" si="1"/>
        <v>Ablength 23</v>
      </c>
      <c r="J41" s="6" t="str">
        <f>EQUI[[#Headers],[Ulength 250]]</f>
        <v>Ulength 250</v>
      </c>
      <c r="K41" s="6" t="str">
        <f>EQUI[[#Headers],[Elelist ]]&amp;EQUI[[#This Row],[Target-Type]]</f>
        <v>Elelist :TgObEquipment</v>
      </c>
      <c r="L41" s="6" t="s">
        <v>282</v>
      </c>
      <c r="M41" s="6" t="str">
        <f t="shared" si="6"/>
        <v>udname 'TgVesselHasSafetyDevice'</v>
      </c>
      <c r="N41" s="6" t="str">
        <f>"Rptxt '"&amp;EQUI[[#This Row],[UDA desc]]&amp;"'"</f>
        <v>Rptxt 'SIV vorhanden'</v>
      </c>
      <c r="O41" s="6" t="str">
        <f>"desc '"&amp;EQUI[[#This Row],[UDA desc]]&amp;"'"</f>
        <v>desc 'SIV vorhanden'</v>
      </c>
      <c r="P41" s="6" t="str">
        <f t="shared" si="7"/>
        <v>new uda /TgVesselHasSafetyDeviceUDA utype text Ablength 23 Ulength 250 Elelist :TgObEquipment udname 'TgVesselHasSafetyDevice' Rptxt 'SIV vorhanden' desc 'SIV vorhanden'</v>
      </c>
      <c r="Q41" s="6" t="str">
        <f t="shared" si="4"/>
        <v>new attcol DbAttribute :TgVesselHasSafetyDevice</v>
      </c>
      <c r="R41" s="6" t="str">
        <f t="shared" si="8"/>
        <v>/TgVesselHasSafetyDeviceUDA Rptxt 'SIV vorhanden' desc 'SIV vorhanden'</v>
      </c>
    </row>
    <row r="42" spans="1:18" x14ac:dyDescent="0.25">
      <c r="A42" s="14" t="s">
        <v>225</v>
      </c>
      <c r="B42" s="7" t="str">
        <f>SUBSTITUTE(SUBSTITUTE(SUBSTITUTE(SUBSTITUTE(EQUI[[#This Row],[Description]]," ",""),"ä","ae"),"(",""),")","")</f>
        <v>SafetyDeviceResponsePressure</v>
      </c>
      <c r="C42" s="6" t="str">
        <f>EQUI[[#Headers],[new uda /]]</f>
        <v>new uda /</v>
      </c>
      <c r="D42" s="6" t="s">
        <v>280</v>
      </c>
      <c r="E42" s="14" t="s">
        <v>270</v>
      </c>
      <c r="F42" s="6" t="str">
        <f>EQUI[[#Headers],[UDA]]</f>
        <v>UDA</v>
      </c>
      <c r="G42" s="6" t="str">
        <f>"Tg"&amp;EQUI[[#This Row],[UDET desc]]&amp;EQUI[[#This Row],[Desc E3D]]</f>
        <v>TgVesselSafetyDeviceResponsePressure</v>
      </c>
      <c r="H42" s="6" t="str">
        <f t="shared" si="0"/>
        <v>TgVesselSafetyDeviceResponsePressureUDA</v>
      </c>
      <c r="I42" s="6" t="str">
        <f t="shared" si="1"/>
        <v>Ablength 36</v>
      </c>
      <c r="J42" s="6" t="str">
        <f>EQUI[[#Headers],[Ulength 250]]</f>
        <v>Ulength 250</v>
      </c>
      <c r="K42" s="6" t="str">
        <f>EQUI[[#Headers],[Elelist ]]&amp;EQUI[[#This Row],[Target-Type]]</f>
        <v>Elelist :TgObEquipment</v>
      </c>
      <c r="L42" s="6" t="s">
        <v>282</v>
      </c>
      <c r="M42" s="6" t="str">
        <f t="shared" si="6"/>
        <v>udname 'TgVesselSafetyDeviceResponsePressure'</v>
      </c>
      <c r="N42" s="6" t="str">
        <f>"Rptxt '"&amp;EQUI[[#This Row],[UDA desc]]&amp;"'"</f>
        <v>Rptxt 'SIV-Ansprechdruck PSIV'</v>
      </c>
      <c r="O42" s="6" t="str">
        <f>"desc '"&amp;EQUI[[#This Row],[UDA desc]]&amp;"'"</f>
        <v>desc 'SIV-Ansprechdruck PSIV'</v>
      </c>
      <c r="P42" s="6" t="str">
        <f t="shared" si="7"/>
        <v>new uda /TgVesselSafetyDeviceResponsePressureUDA utype text Ablength 36 Ulength 250 Elelist :TgObEquipment udname 'TgVesselSafetyDeviceResponsePressure' Rptxt 'SIV-Ansprechdruck PSIV' desc 'SIV-Ansprechdruck PSIV'</v>
      </c>
      <c r="Q42" s="6" t="str">
        <f t="shared" si="4"/>
        <v>new attcol DbAttribute :TgVesselSafetyDeviceResponsePressure</v>
      </c>
      <c r="R42" s="6" t="str">
        <f t="shared" si="8"/>
        <v>/TgVesselSafetyDeviceResponsePressureUDA Rptxt 'SIV-Ansprechdruck PSIV' desc 'SIV-Ansprechdruck PSIV'</v>
      </c>
    </row>
    <row r="43" spans="1:18" x14ac:dyDescent="0.25">
      <c r="A43" s="13" t="s">
        <v>226</v>
      </c>
      <c r="B43" s="7" t="str">
        <f>SUBSTITUTE(SUBSTITUTE(SUBSTITUTE(SUBSTITUTE(EQUI[[#This Row],[Description]]," ",""),"ä","ae"),"(",""),")","")</f>
        <v>hasCheckBook</v>
      </c>
      <c r="C43" s="6" t="str">
        <f>EQUI[[#Headers],[new uda /]]</f>
        <v>new uda /</v>
      </c>
      <c r="D43" s="6" t="s">
        <v>280</v>
      </c>
      <c r="E43" s="13" t="s">
        <v>271</v>
      </c>
      <c r="F43" s="6" t="str">
        <f>EQUI[[#Headers],[UDA]]</f>
        <v>UDA</v>
      </c>
      <c r="G43" s="6" t="str">
        <f>"Tg"&amp;EQUI[[#This Row],[UDET desc]]&amp;EQUI[[#This Row],[Desc E3D]]</f>
        <v>TgVesselhasCheckBook</v>
      </c>
      <c r="H43" s="6" t="str">
        <f t="shared" si="0"/>
        <v>TgVesselhasCheckBookUDA</v>
      </c>
      <c r="I43" s="6" t="str">
        <f t="shared" si="1"/>
        <v>Ablength 20</v>
      </c>
      <c r="J43" s="6" t="str">
        <f>EQUI[[#Headers],[Ulength 250]]</f>
        <v>Ulength 250</v>
      </c>
      <c r="K43" s="6" t="str">
        <f>EQUI[[#Headers],[Elelist ]]&amp;EQUI[[#This Row],[Target-Type]]</f>
        <v>Elelist :TgObEquipment</v>
      </c>
      <c r="L43" s="6" t="s">
        <v>282</v>
      </c>
      <c r="M43" s="6" t="str">
        <f t="shared" si="6"/>
        <v>udname 'TgVesselhasCheckBook'</v>
      </c>
      <c r="N43" s="6" t="str">
        <f>"Rptxt '"&amp;EQUI[[#This Row],[UDA desc]]&amp;"'"</f>
        <v>Rptxt 'Prüfbuch vorhanden'</v>
      </c>
      <c r="O43" s="6" t="str">
        <f>"desc '"&amp;EQUI[[#This Row],[UDA desc]]&amp;"'"</f>
        <v>desc 'Prüfbuch vorhanden'</v>
      </c>
      <c r="P43" s="6" t="str">
        <f t="shared" si="7"/>
        <v>new uda /TgVesselhasCheckBookUDA utype text Ablength 20 Ulength 250 Elelist :TgObEquipment udname 'TgVesselhasCheckBook' Rptxt 'Prüfbuch vorhanden' desc 'Prüfbuch vorhanden'</v>
      </c>
      <c r="Q43" s="6" t="str">
        <f t="shared" si="4"/>
        <v>new attcol DbAttribute :TgVesselhasCheckBook</v>
      </c>
      <c r="R43" s="6" t="str">
        <f t="shared" si="8"/>
        <v>/TgVesselhasCheckBookUDA Rptxt 'Prüfbuch vorhanden' desc 'Prüfbuch vorhanden'</v>
      </c>
    </row>
    <row r="44" spans="1:18" x14ac:dyDescent="0.25">
      <c r="A44" s="14" t="s">
        <v>227</v>
      </c>
      <c r="B44" s="7" t="str">
        <f>SUBSTITUTE(SUBSTITUTE(SUBSTITUTE(SUBSTITUTE(EQUI[[#This Row],[Description]]," ",""),"ä","ae"),"(",""),")","")</f>
        <v>PressureDeviceNumber</v>
      </c>
      <c r="C44" s="6" t="str">
        <f>EQUI[[#Headers],[new uda /]]</f>
        <v>new uda /</v>
      </c>
      <c r="D44" s="6" t="s">
        <v>280</v>
      </c>
      <c r="E44" s="14" t="s">
        <v>272</v>
      </c>
      <c r="F44" s="6" t="str">
        <f>EQUI[[#Headers],[UDA]]</f>
        <v>UDA</v>
      </c>
      <c r="G44" s="6" t="str">
        <f>"Tg"&amp;EQUI[[#This Row],[UDET desc]]&amp;EQUI[[#This Row],[Desc E3D]]</f>
        <v>TgVesselPressureDeviceNumber</v>
      </c>
      <c r="H44" s="6" t="str">
        <f t="shared" si="0"/>
        <v>TgVesselPressureDeviceNumberUDA</v>
      </c>
      <c r="I44" s="6" t="str">
        <f t="shared" si="1"/>
        <v>Ablength 28</v>
      </c>
      <c r="J44" s="6" t="str">
        <f>EQUI[[#Headers],[Ulength 250]]</f>
        <v>Ulength 250</v>
      </c>
      <c r="K44" s="6" t="str">
        <f>EQUI[[#Headers],[Elelist ]]&amp;EQUI[[#This Row],[Target-Type]]</f>
        <v>Elelist :TgObEquipment</v>
      </c>
      <c r="L44" s="6" t="s">
        <v>282</v>
      </c>
      <c r="M44" s="6" t="str">
        <f t="shared" si="6"/>
        <v>udname 'TgVesselPressureDeviceNumber'</v>
      </c>
      <c r="N44" s="6" t="str">
        <f>"Rptxt '"&amp;EQUI[[#This Row],[UDA desc]]&amp;"'"</f>
        <v>Rptxt 'Druckgeräte-Nr. [TÜV-Nr.]'</v>
      </c>
      <c r="O44" s="6" t="str">
        <f>"desc '"&amp;EQUI[[#This Row],[UDA desc]]&amp;"'"</f>
        <v>desc 'Druckgeräte-Nr. [TÜV-Nr.]'</v>
      </c>
      <c r="P44" s="6" t="str">
        <f t="shared" si="7"/>
        <v>new uda /TgVesselPressureDeviceNumberUDA utype text Ablength 28 Ulength 250 Elelist :TgObEquipment udname 'TgVesselPressureDeviceNumber' Rptxt 'Druckgeräte-Nr. [TÜV-Nr.]' desc 'Druckgeräte-Nr. [TÜV-Nr.]'</v>
      </c>
      <c r="Q44" s="6" t="str">
        <f t="shared" si="4"/>
        <v>new attcol DbAttribute :TgVesselPressureDeviceNumber</v>
      </c>
      <c r="R44" s="6" t="str">
        <f t="shared" si="8"/>
        <v>/TgVesselPressureDeviceNumberUDA Rptxt 'Druckgeräte-Nr. [TÜV-Nr.]' desc 'Druckgeräte-Nr. [TÜV-Nr.]'</v>
      </c>
    </row>
    <row r="45" spans="1:18" x14ac:dyDescent="0.25">
      <c r="A45" s="13" t="s">
        <v>228</v>
      </c>
      <c r="B45" s="7" t="str">
        <f>SUBSTITUTE(SUBSTITUTE(SUBSTITUTE(SUBSTITUTE(EQUI[[#This Row],[Description]]," ",""),"ä","ae"),"(",""),")","")</f>
        <v>FluidGroupOfCompartment1</v>
      </c>
      <c r="C45" s="6" t="str">
        <f>EQUI[[#Headers],[new uda /]]</f>
        <v>new uda /</v>
      </c>
      <c r="D45" s="6" t="s">
        <v>280</v>
      </c>
      <c r="E45" s="13" t="s">
        <v>273</v>
      </c>
      <c r="F45" s="6" t="str">
        <f>EQUI[[#Headers],[UDA]]</f>
        <v>UDA</v>
      </c>
      <c r="G45" s="6" t="str">
        <f>"Tg"&amp;EQUI[[#This Row],[UDET desc]]&amp;EQUI[[#This Row],[Desc E3D]]</f>
        <v>TgVesselFluidGroupOfCompartment1</v>
      </c>
      <c r="H45" s="6" t="str">
        <f t="shared" si="0"/>
        <v>TgVesselFluidGroupOfCompartment1UDA</v>
      </c>
      <c r="I45" s="6" t="str">
        <f t="shared" si="1"/>
        <v>Ablength 32</v>
      </c>
      <c r="J45" s="6" t="str">
        <f>EQUI[[#Headers],[Ulength 250]]</f>
        <v>Ulength 250</v>
      </c>
      <c r="K45" s="6" t="str">
        <f>EQUI[[#Headers],[Elelist ]]&amp;EQUI[[#This Row],[Target-Type]]</f>
        <v>Elelist :TgObEquipment</v>
      </c>
      <c r="L45" s="6" t="s">
        <v>282</v>
      </c>
      <c r="M45" s="6" t="str">
        <f t="shared" si="6"/>
        <v>udname 'TgVesselFluidGroupOfCompartment1'</v>
      </c>
      <c r="N45" s="6" t="str">
        <f>"Rptxt '"&amp;EQUI[[#This Row],[UDA desc]]&amp;"'"</f>
        <v>Rptxt 'Raum 1: Fluidgruppe (1) oder (2)'</v>
      </c>
      <c r="O45" s="6" t="str">
        <f>"desc '"&amp;EQUI[[#This Row],[UDA desc]]&amp;"'"</f>
        <v>desc 'Raum 1: Fluidgruppe (1) oder (2)'</v>
      </c>
      <c r="P45" s="6" t="str">
        <f t="shared" si="7"/>
        <v>new uda /TgVesselFluidGroupOfCompartment1UDA utype text Ablength 32 Ulength 250 Elelist :TgObEquipment udname 'TgVesselFluidGroupOfCompartment1' Rptxt 'Raum 1: Fluidgruppe (1) oder (2)' desc 'Raum 1: Fluidgruppe (1) oder (2)'</v>
      </c>
      <c r="Q45" s="6" t="str">
        <f t="shared" si="4"/>
        <v>new attcol DbAttribute :TgVesselFluidGroupOfCompartment1</v>
      </c>
      <c r="R45" s="6" t="str">
        <f t="shared" si="8"/>
        <v>/TgVesselFluidGroupOfCompartment1UDA Rptxt 'Raum 1: Fluidgruppe (1) oder (2)' desc 'Raum 1: Fluidgruppe (1) oder (2)'</v>
      </c>
    </row>
    <row r="46" spans="1:18" x14ac:dyDescent="0.25">
      <c r="A46" s="14" t="s">
        <v>229</v>
      </c>
      <c r="B46" s="7" t="str">
        <f>SUBSTITUTE(SUBSTITUTE(SUBSTITUTE(SUBSTITUTE(EQUI[[#This Row],[Description]]," ",""),"ä","ae"),"(",""),")","")</f>
        <v>FluidGroupOfCompartment2</v>
      </c>
      <c r="C46" s="6" t="str">
        <f>EQUI[[#Headers],[new uda /]]</f>
        <v>new uda /</v>
      </c>
      <c r="D46" s="6" t="s">
        <v>280</v>
      </c>
      <c r="E46" s="14" t="s">
        <v>274</v>
      </c>
      <c r="F46" s="6" t="str">
        <f>EQUI[[#Headers],[UDA]]</f>
        <v>UDA</v>
      </c>
      <c r="G46" s="6" t="str">
        <f>"Tg"&amp;EQUI[[#This Row],[UDET desc]]&amp;EQUI[[#This Row],[Desc E3D]]</f>
        <v>TgVesselFluidGroupOfCompartment2</v>
      </c>
      <c r="H46" s="6" t="str">
        <f t="shared" si="0"/>
        <v>TgVesselFluidGroupOfCompartment2UDA</v>
      </c>
      <c r="I46" s="6" t="str">
        <f t="shared" si="1"/>
        <v>Ablength 32</v>
      </c>
      <c r="J46" s="6" t="str">
        <f>EQUI[[#Headers],[Ulength 250]]</f>
        <v>Ulength 250</v>
      </c>
      <c r="K46" s="6" t="str">
        <f>EQUI[[#Headers],[Elelist ]]&amp;EQUI[[#This Row],[Target-Type]]</f>
        <v>Elelist :TgObEquipment</v>
      </c>
      <c r="L46" s="6" t="s">
        <v>282</v>
      </c>
      <c r="M46" s="6" t="str">
        <f t="shared" si="6"/>
        <v>udname 'TgVesselFluidGroupOfCompartment2'</v>
      </c>
      <c r="N46" s="6" t="str">
        <f>"Rptxt '"&amp;EQUI[[#This Row],[UDA desc]]&amp;"'"</f>
        <v>Rptxt 'Raum 2: Fluidgruppe (1) oder (2)'</v>
      </c>
      <c r="O46" s="6" t="str">
        <f>"desc '"&amp;EQUI[[#This Row],[UDA desc]]&amp;"'"</f>
        <v>desc 'Raum 2: Fluidgruppe (1) oder (2)'</v>
      </c>
      <c r="P46" s="6" t="str">
        <f t="shared" si="7"/>
        <v>new uda /TgVesselFluidGroupOfCompartment2UDA utype text Ablength 32 Ulength 250 Elelist :TgObEquipment udname 'TgVesselFluidGroupOfCompartment2' Rptxt 'Raum 2: Fluidgruppe (1) oder (2)' desc 'Raum 2: Fluidgruppe (1) oder (2)'</v>
      </c>
      <c r="Q46" s="6" t="str">
        <f t="shared" si="4"/>
        <v>new attcol DbAttribute :TgVesselFluidGroupOfCompartment2</v>
      </c>
      <c r="R46" s="6" t="str">
        <f t="shared" si="8"/>
        <v>/TgVesselFluidGroupOfCompartment2UDA Rptxt 'Raum 2: Fluidgruppe (1) oder (2)' desc 'Raum 2: Fluidgruppe (1) oder (2)'</v>
      </c>
    </row>
    <row r="47" spans="1:18" x14ac:dyDescent="0.25">
      <c r="A47" s="13" t="s">
        <v>230</v>
      </c>
      <c r="B47" s="7" t="str">
        <f>SUBSTITUTE(SUBSTITUTE(SUBSTITUTE(SUBSTITUTE(EQUI[[#This Row],[Description]]," ",""),"ä","ae"),"(",""),")","")</f>
        <v>Pressure-volume-productOfCompartment1</v>
      </c>
      <c r="C47" s="6" t="str">
        <f>EQUI[[#Headers],[new uda /]]</f>
        <v>new uda /</v>
      </c>
      <c r="D47" s="6" t="s">
        <v>280</v>
      </c>
      <c r="E47" s="13" t="s">
        <v>275</v>
      </c>
      <c r="F47" s="6" t="str">
        <f>EQUI[[#Headers],[UDA]]</f>
        <v>UDA</v>
      </c>
      <c r="G47" s="6" t="str">
        <f>"Tg"&amp;EQUI[[#This Row],[UDET desc]]&amp;EQUI[[#This Row],[Desc E3D]]</f>
        <v>TgVesselPressure-volume-productOfCompartment1</v>
      </c>
      <c r="H47" s="6" t="str">
        <f t="shared" si="0"/>
        <v>TgVesselPressure-volume-productOfCompartment1UDA</v>
      </c>
      <c r="I47" s="6" t="str">
        <f t="shared" si="1"/>
        <v>Ablength 45</v>
      </c>
      <c r="J47" s="6" t="str">
        <f>EQUI[[#Headers],[Ulength 250]]</f>
        <v>Ulength 250</v>
      </c>
      <c r="K47" s="6" t="str">
        <f>EQUI[[#Headers],[Elelist ]]&amp;EQUI[[#This Row],[Target-Type]]</f>
        <v>Elelist :TgObEquipment</v>
      </c>
      <c r="L47" s="6" t="s">
        <v>282</v>
      </c>
      <c r="M47" s="6" t="str">
        <f t="shared" si="6"/>
        <v>udname 'TgVesselPressure-volume-productOfCompartment1'</v>
      </c>
      <c r="N47" s="6" t="str">
        <f>"Rptxt '"&amp;EQUI[[#This Row],[UDA desc]]&amp;"'"</f>
        <v>Rptxt 'Raum 1: Druck-Inhaltprodukt nach DGRL / DGÜW-V'</v>
      </c>
      <c r="O47" s="6" t="str">
        <f>"desc '"&amp;EQUI[[#This Row],[UDA desc]]&amp;"'"</f>
        <v>desc 'Raum 1: Druck-Inhaltprodukt nach DGRL / DGÜW-V'</v>
      </c>
      <c r="P47" s="6" t="str">
        <f t="shared" si="7"/>
        <v>new uda /TgVesselPressure-volume-productOfCompartment1UDA utype text Ablength 45 Ulength 250 Elelist :TgObEquipment udname 'TgVesselPressure-volume-productOfCompartment1' Rptxt 'Raum 1: Druck-Inhaltprodukt nach DGRL / DGÜW-V' desc 'Raum 1: Druck-Inhaltprodukt nach DGRL / DGÜW-V'</v>
      </c>
      <c r="Q47" s="6" t="str">
        <f t="shared" si="4"/>
        <v>new attcol DbAttribute :TgVesselPressure-volume-productOfCompartment1</v>
      </c>
      <c r="R47" s="6" t="str">
        <f t="shared" si="8"/>
        <v>/TgVesselPressure-volume-productOfCompartment1UDA Rptxt 'Raum 1: Druck-Inhaltprodukt nach DGRL / DGÜW-V' desc 'Raum 1: Druck-Inhaltprodukt nach DGRL / DGÜW-V'</v>
      </c>
    </row>
    <row r="48" spans="1:18" x14ac:dyDescent="0.25">
      <c r="A48" s="14" t="s">
        <v>231</v>
      </c>
      <c r="B48" s="7" t="str">
        <f>SUBSTITUTE(SUBSTITUTE(SUBSTITUTE(SUBSTITUTE(EQUI[[#This Row],[Description]]," ",""),"ä","ae"),"(",""),")","")</f>
        <v>Pressure-volume-productOfCompartment2</v>
      </c>
      <c r="C48" s="6" t="str">
        <f>EQUI[[#Headers],[new uda /]]</f>
        <v>new uda /</v>
      </c>
      <c r="D48" s="6" t="s">
        <v>280</v>
      </c>
      <c r="E48" s="14" t="s">
        <v>276</v>
      </c>
      <c r="F48" s="6" t="str">
        <f>EQUI[[#Headers],[UDA]]</f>
        <v>UDA</v>
      </c>
      <c r="G48" s="6" t="str">
        <f>"Tg"&amp;EQUI[[#This Row],[UDET desc]]&amp;EQUI[[#This Row],[Desc E3D]]</f>
        <v>TgVesselPressure-volume-productOfCompartment2</v>
      </c>
      <c r="H48" s="6" t="str">
        <f t="shared" si="0"/>
        <v>TgVesselPressure-volume-productOfCompartment2UDA</v>
      </c>
      <c r="I48" s="6" t="str">
        <f t="shared" si="1"/>
        <v>Ablength 45</v>
      </c>
      <c r="J48" s="6" t="str">
        <f>EQUI[[#Headers],[Ulength 250]]</f>
        <v>Ulength 250</v>
      </c>
      <c r="K48" s="6" t="str">
        <f>EQUI[[#Headers],[Elelist ]]&amp;EQUI[[#This Row],[Target-Type]]</f>
        <v>Elelist :TgObEquipment</v>
      </c>
      <c r="L48" s="6" t="s">
        <v>282</v>
      </c>
      <c r="M48" s="6" t="str">
        <f t="shared" si="6"/>
        <v>udname 'TgVesselPressure-volume-productOfCompartment2'</v>
      </c>
      <c r="N48" s="6" t="str">
        <f>"Rptxt '"&amp;EQUI[[#This Row],[UDA desc]]&amp;"'"</f>
        <v>Rptxt 'Raum 2: Druck-Inhaltprodukt nach DGRL / DGÜW-V'</v>
      </c>
      <c r="O48" s="6" t="str">
        <f>"desc '"&amp;EQUI[[#This Row],[UDA desc]]&amp;"'"</f>
        <v>desc 'Raum 2: Druck-Inhaltprodukt nach DGRL / DGÜW-V'</v>
      </c>
      <c r="P48" s="6" t="str">
        <f t="shared" si="7"/>
        <v>new uda /TgVesselPressure-volume-productOfCompartment2UDA utype text Ablength 45 Ulength 250 Elelist :TgObEquipment udname 'TgVesselPressure-volume-productOfCompartment2' Rptxt 'Raum 2: Druck-Inhaltprodukt nach DGRL / DGÜW-V' desc 'Raum 2: Druck-Inhaltprodukt nach DGRL / DGÜW-V'</v>
      </c>
      <c r="Q48" s="6" t="str">
        <f t="shared" si="4"/>
        <v>new attcol DbAttribute :TgVesselPressure-volume-productOfCompartment2</v>
      </c>
      <c r="R48" s="6" t="str">
        <f t="shared" si="8"/>
        <v>/TgVesselPressure-volume-productOfCompartment2UDA Rptxt 'Raum 2: Druck-Inhaltprodukt nach DGRL / DGÜW-V' desc 'Raum 2: Druck-Inhaltprodukt nach DGRL / DGÜW-V'</v>
      </c>
    </row>
    <row r="49" spans="1:18" x14ac:dyDescent="0.25">
      <c r="A49" s="13" t="s">
        <v>232</v>
      </c>
      <c r="B49" s="7" t="str">
        <f>SUBSTITUTE(SUBSTITUTE(SUBSTITUTE(SUBSTITUTE(EQUI[[#This Row],[Description]]," ",""),"ä","ae"),"(",""),")","")</f>
        <v>PEDCategory</v>
      </c>
      <c r="C49" s="6" t="str">
        <f>EQUI[[#Headers],[new uda /]]</f>
        <v>new uda /</v>
      </c>
      <c r="D49" s="6" t="s">
        <v>280</v>
      </c>
      <c r="E49" s="13" t="s">
        <v>277</v>
      </c>
      <c r="F49" s="6" t="str">
        <f>EQUI[[#Headers],[UDA]]</f>
        <v>UDA</v>
      </c>
      <c r="G49" s="6" t="str">
        <f>"Tg"&amp;EQUI[[#This Row],[UDET desc]]&amp;EQUI[[#This Row],[Desc E3D]]</f>
        <v>TgVesselPEDCategory</v>
      </c>
      <c r="H49" s="6" t="str">
        <f t="shared" si="0"/>
        <v>TgVesselPEDCategoryUDA</v>
      </c>
      <c r="I49" s="6" t="str">
        <f t="shared" si="1"/>
        <v>Ablength 19</v>
      </c>
      <c r="J49" s="6" t="str">
        <f>EQUI[[#Headers],[Ulength 250]]</f>
        <v>Ulength 250</v>
      </c>
      <c r="K49" s="6" t="str">
        <f>EQUI[[#Headers],[Elelist ]]&amp;EQUI[[#This Row],[Target-Type]]</f>
        <v>Elelist :TgObEquipment</v>
      </c>
      <c r="L49" s="6" t="s">
        <v>282</v>
      </c>
      <c r="M49" s="6" t="str">
        <f t="shared" si="6"/>
        <v>udname 'TgVesselPEDCategory'</v>
      </c>
      <c r="N49" s="6" t="str">
        <f>"Rptxt '"&amp;EQUI[[#This Row],[UDA desc]]&amp;"'"</f>
        <v>Rptxt 'Einstufung nach DGRL (KAT)'</v>
      </c>
      <c r="O49" s="6" t="str">
        <f>"desc '"&amp;EQUI[[#This Row],[UDA desc]]&amp;"'"</f>
        <v>desc 'Einstufung nach DGRL (KAT)'</v>
      </c>
      <c r="P49" s="6" t="str">
        <f t="shared" si="7"/>
        <v>new uda /TgVesselPEDCategoryUDA utype text Ablength 19 Ulength 250 Elelist :TgObEquipment udname 'TgVesselPEDCategory' Rptxt 'Einstufung nach DGRL (KAT)' desc 'Einstufung nach DGRL (KAT)'</v>
      </c>
      <c r="Q49" s="6" t="str">
        <f t="shared" si="4"/>
        <v>new attcol DbAttribute :TgVesselPEDCategory</v>
      </c>
      <c r="R49" s="6" t="str">
        <f t="shared" si="8"/>
        <v>/TgVesselPEDCategoryUDA Rptxt 'Einstufung nach DGRL (KAT)' desc 'Einstufung nach DGRL (KAT)'</v>
      </c>
    </row>
    <row r="50" spans="1:18" x14ac:dyDescent="0.25">
      <c r="A50" s="14" t="s">
        <v>199</v>
      </c>
      <c r="B50" s="7" t="str">
        <f>SUBSTITUTE(SUBSTITUTE(SUBSTITUTE(SUBSTITUTE(EQUI[[#This Row],[Description]]," ",""),"ä","ae"),"(",""),")","")</f>
        <v>PEDDangerpotential</v>
      </c>
      <c r="C50" s="6" t="str">
        <f>EQUI[[#Headers],[new uda /]]</f>
        <v>new uda /</v>
      </c>
      <c r="D50" s="6" t="s">
        <v>280</v>
      </c>
      <c r="E50" s="14" t="s">
        <v>278</v>
      </c>
      <c r="F50" s="6" t="str">
        <f>EQUI[[#Headers],[UDA]]</f>
        <v>UDA</v>
      </c>
      <c r="G50" s="6" t="str">
        <f>"Tg"&amp;EQUI[[#This Row],[UDET desc]]&amp;EQUI[[#This Row],[Desc E3D]]</f>
        <v>TgVesselPEDDangerpotential</v>
      </c>
      <c r="H50" s="6" t="str">
        <f t="shared" si="0"/>
        <v>TgVesselPEDDangerpotentialUDA</v>
      </c>
      <c r="I50" s="6" t="str">
        <f t="shared" si="1"/>
        <v>Ablength 26</v>
      </c>
      <c r="J50" s="6" t="str">
        <f>EQUI[[#Headers],[Ulength 250]]</f>
        <v>Ulength 250</v>
      </c>
      <c r="K50" s="6" t="str">
        <f>EQUI[[#Headers],[Elelist ]]&amp;EQUI[[#This Row],[Target-Type]]</f>
        <v>Elelist :TgObEquipment</v>
      </c>
      <c r="L50" s="6" t="s">
        <v>282</v>
      </c>
      <c r="M50" s="6" t="str">
        <f t="shared" si="6"/>
        <v>udname 'TgVesselPEDDangerpotential'</v>
      </c>
      <c r="N50" s="6" t="str">
        <f>"Rptxt '"&amp;EQUI[[#This Row],[UDA desc]]&amp;"'"</f>
        <v>Rptxt 'Gefahren-potential nach DGÜW-V'</v>
      </c>
      <c r="O50" s="6" t="str">
        <f>"desc '"&amp;EQUI[[#This Row],[UDA desc]]&amp;"'"</f>
        <v>desc 'Gefahren-potential nach DGÜW-V'</v>
      </c>
      <c r="P50" s="6" t="str">
        <f t="shared" si="7"/>
        <v>new uda /TgVesselPEDDangerpotentialUDA utype text Ablength 26 Ulength 250 Elelist :TgObEquipment udname 'TgVesselPEDDangerpotential' Rptxt 'Gefahren-potential nach DGÜW-V' desc 'Gefahren-potential nach DGÜW-V'</v>
      </c>
      <c r="Q50" s="6" t="str">
        <f t="shared" si="4"/>
        <v>new attcol DbAttribute :TgVesselPEDDangerpotential</v>
      </c>
      <c r="R50" s="6" t="str">
        <f t="shared" si="8"/>
        <v>/TgVesselPEDDangerpotentialUDA Rptxt 'Gefahren-potential nach DGÜW-V' desc 'Gefahren-potential nach DGÜW-V'</v>
      </c>
    </row>
    <row r="51" spans="1:18" s="20" customFormat="1" x14ac:dyDescent="0.25">
      <c r="A51" s="19"/>
      <c r="B51" s="18" t="str">
        <f>SUBSTITUTE(SUBSTITUTE(SUBSTITUTE(SUBSTITUTE(EQUI[[#This Row],[Description]]," ",""),"ä","ae"),"(",""),")","")</f>
        <v/>
      </c>
      <c r="C51" s="19" t="str">
        <f>EQUI[[#Headers],[new uda /]]</f>
        <v>new uda /</v>
      </c>
      <c r="D51" s="19"/>
      <c r="E51" s="19"/>
      <c r="F51" s="19" t="str">
        <f>EQUI[[#Headers],[UDA]]</f>
        <v>UDA</v>
      </c>
      <c r="G51" s="19" t="str">
        <f>"Tg"&amp;EQUI[[#This Row],[UDET desc]]&amp;EQUI[[#This Row],[Desc E3D]]</f>
        <v>Tg</v>
      </c>
      <c r="H51" s="19" t="str">
        <f t="shared" si="0"/>
        <v>TgUDA</v>
      </c>
      <c r="I51" s="19" t="str">
        <f t="shared" si="1"/>
        <v>Ablength 2</v>
      </c>
      <c r="J51" s="19" t="str">
        <f>EQUI[[#Headers],[Ulength 250]]</f>
        <v>Ulength 250</v>
      </c>
      <c r="K51" s="19" t="str">
        <f>EQUI[[#Headers],[Elelist ]]&amp;EQUI[[#This Row],[Target-Type]]</f>
        <v xml:space="preserve">Elelist </v>
      </c>
      <c r="L51" s="19"/>
      <c r="M51" s="19" t="str">
        <f t="shared" si="6"/>
        <v>udname 'Tg'</v>
      </c>
      <c r="N51" s="19" t="str">
        <f>"Rptxt '"&amp;EQUI[[#This Row],[UDA desc]]&amp;"'"</f>
        <v>Rptxt ''</v>
      </c>
      <c r="O51" s="19" t="str">
        <f>"desc '"&amp;EQUI[[#This Row],[UDA desc]]&amp;"'"</f>
        <v>desc ''</v>
      </c>
      <c r="P51" s="19" t="str">
        <f t="shared" si="7"/>
        <v>new uda /TgUDA utype text Ablength 2 Ulength 250 Elelist  udname 'Tg' Rptxt '' desc ''</v>
      </c>
      <c r="Q51" s="19" t="str">
        <f t="shared" si="4"/>
        <v>new attcol DbAttribute :Tg</v>
      </c>
      <c r="R51" s="19" t="str">
        <f t="shared" si="8"/>
        <v>/TgUDA Rptxt '' desc ''</v>
      </c>
    </row>
    <row r="52" spans="1:18" x14ac:dyDescent="0.25">
      <c r="A52" s="14" t="s">
        <v>283</v>
      </c>
      <c r="B52" s="7" t="str">
        <f>SUBSTITUTE(SUBSTITUTE(SUBSTITUTE(SUBSTITUTE(EQUI[[#This Row],[Description]]," ",""),"ä","ae"),"(",""),")","")</f>
        <v>MassFlow</v>
      </c>
      <c r="C52" s="6" t="str">
        <f>EQUI[[#Headers],[new uda /]]</f>
        <v>new uda /</v>
      </c>
      <c r="D52" s="6" t="s">
        <v>310</v>
      </c>
      <c r="E52" s="14" t="s">
        <v>311</v>
      </c>
      <c r="F52" s="6" t="str">
        <f>EQUI[[#Headers],[UDA]]</f>
        <v>UDA</v>
      </c>
      <c r="G52" s="6" t="str">
        <f>"Tg"&amp;EQUI[[#This Row],[UDET desc]]&amp;EQUI[[#This Row],[Desc E3D]]</f>
        <v>TgPumpMassFlow</v>
      </c>
      <c r="H52" s="6" t="str">
        <f t="shared" si="0"/>
        <v>TgPumpMassFlowUDA</v>
      </c>
      <c r="I52" s="6" t="str">
        <f t="shared" si="1"/>
        <v>Ablength 14</v>
      </c>
      <c r="J52" s="6" t="str">
        <f>EQUI[[#Headers],[Ulength 250]]</f>
        <v>Ulength 250</v>
      </c>
      <c r="K52" s="6" t="str">
        <f>EQUI[[#Headers],[Elelist ]]&amp;EQUI[[#This Row],[Target-Type]]</f>
        <v>Elelist :TgObEquipment</v>
      </c>
      <c r="L52" s="6" t="s">
        <v>282</v>
      </c>
      <c r="M52" s="6" t="str">
        <f t="shared" si="6"/>
        <v>udname 'TgPumpMassFlow'</v>
      </c>
      <c r="N52" s="6" t="str">
        <f>"Rptxt '"&amp;EQUI[[#This Row],[UDA desc]]&amp;"'"</f>
        <v>Rptxt 'Massenstrom [t/h]'</v>
      </c>
      <c r="O52" s="6" t="str">
        <f>"desc '"&amp;EQUI[[#This Row],[UDA desc]]&amp;"'"</f>
        <v>desc 'Massenstrom [t/h]'</v>
      </c>
      <c r="P52" s="6" t="str">
        <f t="shared" si="7"/>
        <v>new uda /TgPumpMassFlowUDA utype text Ablength 14 Ulength 250 Elelist :TgObEquipment udname 'TgPumpMassFlow' Rptxt 'Massenstrom [t/h]' desc 'Massenstrom [t/h]'</v>
      </c>
      <c r="Q52" s="6" t="str">
        <f t="shared" si="4"/>
        <v>new attcol DbAttribute :TgPumpMassFlow</v>
      </c>
      <c r="R52" s="6" t="str">
        <f t="shared" si="8"/>
        <v>/TgPumpMassFlowUDA Rptxt 'Massenstrom [t/h]' desc 'Massenstrom [t/h]'</v>
      </c>
    </row>
    <row r="53" spans="1:18" x14ac:dyDescent="0.25">
      <c r="A53" s="13" t="s">
        <v>284</v>
      </c>
      <c r="B53" s="7" t="str">
        <f>SUBSTITUTE(SUBSTITUTE(SUBSTITUTE(SUBSTITUTE(EQUI[[#This Row],[Description]]," ",""),"ä","ae"),"(",""),")","")</f>
        <v>DriveType</v>
      </c>
      <c r="C53" s="6" t="str">
        <f>EQUI[[#Headers],[new uda /]]</f>
        <v>new uda /</v>
      </c>
      <c r="D53" s="6" t="s">
        <v>310</v>
      </c>
      <c r="E53" s="13" t="s">
        <v>312</v>
      </c>
      <c r="F53" s="6" t="str">
        <f>EQUI[[#Headers],[UDA]]</f>
        <v>UDA</v>
      </c>
      <c r="G53" s="6" t="str">
        <f>"Tg"&amp;EQUI[[#This Row],[UDET desc]]&amp;EQUI[[#This Row],[Desc E3D]]</f>
        <v>TgPumpDriveType</v>
      </c>
      <c r="H53" s="6" t="str">
        <f t="shared" si="0"/>
        <v>TgPumpDriveTypeUDA</v>
      </c>
      <c r="I53" s="6" t="str">
        <f t="shared" si="1"/>
        <v>Ablength 15</v>
      </c>
      <c r="J53" s="6" t="str">
        <f>EQUI[[#Headers],[Ulength 250]]</f>
        <v>Ulength 250</v>
      </c>
      <c r="K53" s="6" t="str">
        <f>EQUI[[#Headers],[Elelist ]]&amp;EQUI[[#This Row],[Target-Type]]</f>
        <v>Elelist :TgObEquipment</v>
      </c>
      <c r="L53" s="6" t="s">
        <v>282</v>
      </c>
      <c r="M53" s="6" t="str">
        <f t="shared" si="6"/>
        <v>udname 'TgPumpDriveType'</v>
      </c>
      <c r="N53" s="6" t="str">
        <f>"Rptxt '"&amp;EQUI[[#This Row],[UDA desc]]&amp;"'"</f>
        <v>Rptxt 'Antrieb Type'</v>
      </c>
      <c r="O53" s="6" t="str">
        <f>"desc '"&amp;EQUI[[#This Row],[UDA desc]]&amp;"'"</f>
        <v>desc 'Antrieb Type'</v>
      </c>
      <c r="P53" s="6" t="str">
        <f t="shared" si="7"/>
        <v>new uda /TgPumpDriveTypeUDA utype text Ablength 15 Ulength 250 Elelist :TgObEquipment udname 'TgPumpDriveType' Rptxt 'Antrieb Type' desc 'Antrieb Type'</v>
      </c>
      <c r="Q53" s="6" t="str">
        <f t="shared" si="4"/>
        <v>new attcol DbAttribute :TgPumpDriveType</v>
      </c>
      <c r="R53" s="6" t="str">
        <f t="shared" si="8"/>
        <v>/TgPumpDriveTypeUDA Rptxt 'Antrieb Type' desc 'Antrieb Type'</v>
      </c>
    </row>
    <row r="54" spans="1:18" x14ac:dyDescent="0.25">
      <c r="A54" s="14" t="s">
        <v>285</v>
      </c>
      <c r="B54" s="7" t="str">
        <f>SUBSTITUTE(SUBSTITUTE(SUBSTITUTE(SUBSTITUTE(EQUI[[#This Row],[Description]]," ",""),"ä","ae"),"(",""),")","")</f>
        <v>RPM_Operating</v>
      </c>
      <c r="C54" s="6" t="str">
        <f>EQUI[[#Headers],[new uda /]]</f>
        <v>new uda /</v>
      </c>
      <c r="D54" s="6" t="s">
        <v>310</v>
      </c>
      <c r="E54" s="14" t="s">
        <v>313</v>
      </c>
      <c r="F54" s="6" t="str">
        <f>EQUI[[#Headers],[UDA]]</f>
        <v>UDA</v>
      </c>
      <c r="G54" s="6" t="str">
        <f>"Tg"&amp;EQUI[[#This Row],[UDET desc]]&amp;EQUI[[#This Row],[Desc E3D]]</f>
        <v>TgPumpRPM_Operating</v>
      </c>
      <c r="H54" s="6" t="str">
        <f t="shared" si="0"/>
        <v>TgPumpRPM_OperatingUDA</v>
      </c>
      <c r="I54" s="6" t="str">
        <f t="shared" si="1"/>
        <v>Ablength 19</v>
      </c>
      <c r="J54" s="6" t="str">
        <f>EQUI[[#Headers],[Ulength 250]]</f>
        <v>Ulength 250</v>
      </c>
      <c r="K54" s="6" t="str">
        <f>EQUI[[#Headers],[Elelist ]]&amp;EQUI[[#This Row],[Target-Type]]</f>
        <v>Elelist :TgObEquipment</v>
      </c>
      <c r="L54" s="6" t="s">
        <v>282</v>
      </c>
      <c r="M54" s="6" t="str">
        <f t="shared" si="6"/>
        <v>udname 'TgPumpRPM_Operating'</v>
      </c>
      <c r="N54" s="6" t="str">
        <f>"Rptxt '"&amp;EQUI[[#This Row],[UDA desc]]&amp;"'"</f>
        <v>Rptxt 'Drehzahl Betrieb [1/s]'</v>
      </c>
      <c r="O54" s="6" t="str">
        <f>"desc '"&amp;EQUI[[#This Row],[UDA desc]]&amp;"'"</f>
        <v>desc 'Drehzahl Betrieb [1/s]'</v>
      </c>
      <c r="P54" s="6" t="str">
        <f t="shared" si="7"/>
        <v>new uda /TgPumpRPM_OperatingUDA utype text Ablength 19 Ulength 250 Elelist :TgObEquipment udname 'TgPumpRPM_Operating' Rptxt 'Drehzahl Betrieb [1/s]' desc 'Drehzahl Betrieb [1/s]'</v>
      </c>
      <c r="Q54" s="6" t="str">
        <f t="shared" si="4"/>
        <v>new attcol DbAttribute :TgPumpRPM_Operating</v>
      </c>
      <c r="R54" s="6" t="str">
        <f t="shared" si="8"/>
        <v>/TgPumpRPM_OperatingUDA Rptxt 'Drehzahl Betrieb [1/s]' desc 'Drehzahl Betrieb [1/s]'</v>
      </c>
    </row>
    <row r="55" spans="1:18" x14ac:dyDescent="0.25">
      <c r="A55" s="13" t="s">
        <v>286</v>
      </c>
      <c r="B55" s="7" t="str">
        <f>SUBSTITUTE(SUBSTITUTE(SUBSTITUTE(SUBSTITUTE(EQUI[[#This Row],[Description]]," ",""),"ä","ae"),"(",""),")","")</f>
        <v>RPM_Critical</v>
      </c>
      <c r="C55" s="6" t="str">
        <f>EQUI[[#Headers],[new uda /]]</f>
        <v>new uda /</v>
      </c>
      <c r="D55" s="6" t="s">
        <v>310</v>
      </c>
      <c r="E55" s="13" t="s">
        <v>314</v>
      </c>
      <c r="F55" s="6" t="str">
        <f>EQUI[[#Headers],[UDA]]</f>
        <v>UDA</v>
      </c>
      <c r="G55" s="6" t="str">
        <f>"Tg"&amp;EQUI[[#This Row],[UDET desc]]&amp;EQUI[[#This Row],[Desc E3D]]</f>
        <v>TgPumpRPM_Critical</v>
      </c>
      <c r="H55" s="6" t="str">
        <f t="shared" si="0"/>
        <v>TgPumpRPM_CriticalUDA</v>
      </c>
      <c r="I55" s="6" t="str">
        <f t="shared" si="1"/>
        <v>Ablength 18</v>
      </c>
      <c r="J55" s="6" t="str">
        <f>EQUI[[#Headers],[Ulength 250]]</f>
        <v>Ulength 250</v>
      </c>
      <c r="K55" s="6" t="str">
        <f>EQUI[[#Headers],[Elelist ]]&amp;EQUI[[#This Row],[Target-Type]]</f>
        <v>Elelist :TgObEquipment</v>
      </c>
      <c r="L55" s="6" t="s">
        <v>282</v>
      </c>
      <c r="M55" s="6" t="str">
        <f t="shared" si="6"/>
        <v>udname 'TgPumpRPM_Critical'</v>
      </c>
      <c r="N55" s="6" t="str">
        <f>"Rptxt '"&amp;EQUI[[#This Row],[UDA desc]]&amp;"'"</f>
        <v>Rptxt 'Drehzahl kritisch [1/s]'</v>
      </c>
      <c r="O55" s="6" t="str">
        <f>"desc '"&amp;EQUI[[#This Row],[UDA desc]]&amp;"'"</f>
        <v>desc 'Drehzahl kritisch [1/s]'</v>
      </c>
      <c r="P55" s="6" t="str">
        <f t="shared" si="7"/>
        <v>new uda /TgPumpRPM_CriticalUDA utype text Ablength 18 Ulength 250 Elelist :TgObEquipment udname 'TgPumpRPM_Critical' Rptxt 'Drehzahl kritisch [1/s]' desc 'Drehzahl kritisch [1/s]'</v>
      </c>
      <c r="Q55" s="6" t="str">
        <f t="shared" si="4"/>
        <v>new attcol DbAttribute :TgPumpRPM_Critical</v>
      </c>
      <c r="R55" s="6" t="str">
        <f t="shared" si="8"/>
        <v>/TgPumpRPM_CriticalUDA Rptxt 'Drehzahl kritisch [1/s]' desc 'Drehzahl kritisch [1/s]'</v>
      </c>
    </row>
    <row r="56" spans="1:18" x14ac:dyDescent="0.25">
      <c r="A56" s="14" t="s">
        <v>287</v>
      </c>
      <c r="B56" s="7" t="str">
        <f>SUBSTITUTE(SUBSTITUTE(SUBSTITUTE(SUBSTITUTE(EQUI[[#This Row],[Description]]," ",""),"ä","ae"),"(",""),")","")</f>
        <v>Power</v>
      </c>
      <c r="C56" s="6" t="str">
        <f>EQUI[[#Headers],[new uda /]]</f>
        <v>new uda /</v>
      </c>
      <c r="D56" s="6" t="s">
        <v>310</v>
      </c>
      <c r="E56" s="14" t="s">
        <v>337</v>
      </c>
      <c r="F56" s="6" t="str">
        <f>EQUI[[#Headers],[UDA]]</f>
        <v>UDA</v>
      </c>
      <c r="G56" s="6" t="str">
        <f>"Tg"&amp;EQUI[[#This Row],[UDET desc]]&amp;EQUI[[#This Row],[Desc E3D]]</f>
        <v>TgPumpPower</v>
      </c>
      <c r="H56" s="6" t="str">
        <f t="shared" si="0"/>
        <v>TgPumpPowerUDA</v>
      </c>
      <c r="I56" s="6" t="str">
        <f t="shared" si="1"/>
        <v>Ablength 11</v>
      </c>
      <c r="J56" s="6" t="str">
        <f>EQUI[[#Headers],[Ulength 250]]</f>
        <v>Ulength 250</v>
      </c>
      <c r="K56" s="6" t="str">
        <f>EQUI[[#Headers],[Elelist ]]&amp;EQUI[[#This Row],[Target-Type]]</f>
        <v>Elelist :TgObEquipment</v>
      </c>
      <c r="L56" s="6" t="s">
        <v>282</v>
      </c>
      <c r="M56" s="6" t="str">
        <f t="shared" si="6"/>
        <v>udname 'TgPumpPower'</v>
      </c>
      <c r="N56" s="6" t="str">
        <f>"Rptxt '"&amp;EQUI[[#This Row],[UDA desc]]&amp;"'"</f>
        <v>Rptxt 'Leistung [kW]'</v>
      </c>
      <c r="O56" s="6" t="str">
        <f>"desc '"&amp;EQUI[[#This Row],[UDA desc]]&amp;"'"</f>
        <v>desc 'Leistung [kW]'</v>
      </c>
      <c r="P56" s="6" t="str">
        <f t="shared" si="7"/>
        <v>new uda /TgPumpPowerUDA utype text Ablength 11 Ulength 250 Elelist :TgObEquipment udname 'TgPumpPower' Rptxt 'Leistung [kW]' desc 'Leistung [kW]'</v>
      </c>
      <c r="Q56" s="6" t="str">
        <f t="shared" si="4"/>
        <v>new attcol DbAttribute :TgPumpPower</v>
      </c>
      <c r="R56" s="6" t="str">
        <f t="shared" si="8"/>
        <v>/TgPumpPowerUDA Rptxt 'Leistung [kW]' desc 'Leistung [kW]'</v>
      </c>
    </row>
    <row r="57" spans="1:18" x14ac:dyDescent="0.25">
      <c r="A57" s="13" t="s">
        <v>288</v>
      </c>
      <c r="B57" s="7" t="str">
        <f>SUBSTITUTE(SUBSTITUTE(SUBSTITUTE(SUBSTITUTE(EQUI[[#This Row],[Description]]," ",""),"ä","ae"),"(",""),")","")</f>
        <v>PressureInlet</v>
      </c>
      <c r="C57" s="6" t="str">
        <f>EQUI[[#Headers],[new uda /]]</f>
        <v>new uda /</v>
      </c>
      <c r="D57" s="6" t="s">
        <v>310</v>
      </c>
      <c r="E57" s="13" t="s">
        <v>336</v>
      </c>
      <c r="F57" s="6" t="str">
        <f>EQUI[[#Headers],[UDA]]</f>
        <v>UDA</v>
      </c>
      <c r="G57" s="6" t="str">
        <f>"Tg"&amp;EQUI[[#This Row],[UDET desc]]&amp;EQUI[[#This Row],[Desc E3D]]</f>
        <v>TgPumpPressureInlet</v>
      </c>
      <c r="H57" s="6" t="str">
        <f t="shared" si="0"/>
        <v>TgPumpPressureInletUDA</v>
      </c>
      <c r="I57" s="6" t="str">
        <f t="shared" si="1"/>
        <v>Ablength 19</v>
      </c>
      <c r="J57" s="6" t="str">
        <f>EQUI[[#Headers],[Ulength 250]]</f>
        <v>Ulength 250</v>
      </c>
      <c r="K57" s="6" t="str">
        <f>EQUI[[#Headers],[Elelist ]]&amp;EQUI[[#This Row],[Target-Type]]</f>
        <v>Elelist :TgObEquipment</v>
      </c>
      <c r="L57" s="6" t="s">
        <v>282</v>
      </c>
      <c r="M57" s="6" t="str">
        <f t="shared" si="6"/>
        <v>udname 'TgPumpPressureInlet'</v>
      </c>
      <c r="N57" s="6" t="str">
        <f>"Rptxt '"&amp;EQUI[[#This Row],[UDA desc]]&amp;"'"</f>
        <v>Rptxt 'Zulaufdruck [barü]'</v>
      </c>
      <c r="O57" s="6" t="str">
        <f>"desc '"&amp;EQUI[[#This Row],[UDA desc]]&amp;"'"</f>
        <v>desc 'Zulaufdruck [barü]'</v>
      </c>
      <c r="P57" s="6" t="str">
        <f t="shared" si="7"/>
        <v>new uda /TgPumpPressureInletUDA utype text Ablength 19 Ulength 250 Elelist :TgObEquipment udname 'TgPumpPressureInlet' Rptxt 'Zulaufdruck [barü]' desc 'Zulaufdruck [barü]'</v>
      </c>
      <c r="Q57" s="6" t="str">
        <f t="shared" si="4"/>
        <v>new attcol DbAttribute :TgPumpPressureInlet</v>
      </c>
      <c r="R57" s="6" t="str">
        <f t="shared" si="8"/>
        <v>/TgPumpPressureInletUDA Rptxt 'Zulaufdruck [barü]' desc 'Zulaufdruck [barü]'</v>
      </c>
    </row>
    <row r="58" spans="1:18" x14ac:dyDescent="0.25">
      <c r="A58" s="14" t="s">
        <v>289</v>
      </c>
      <c r="B58" s="7" t="str">
        <f>SUBSTITUTE(SUBSTITUTE(SUBSTITUTE(SUBSTITUTE(EQUI[[#This Row],[Description]]," ",""),"ä","ae"),"(",""),")","")</f>
        <v>NetPositiveSuctionHead</v>
      </c>
      <c r="C58" s="6" t="str">
        <f>EQUI[[#Headers],[new uda /]]</f>
        <v>new uda /</v>
      </c>
      <c r="D58" s="6" t="s">
        <v>310</v>
      </c>
      <c r="E58" s="14" t="s">
        <v>315</v>
      </c>
      <c r="F58" s="6" t="str">
        <f>EQUI[[#Headers],[UDA]]</f>
        <v>UDA</v>
      </c>
      <c r="G58" s="6" t="str">
        <f>"Tg"&amp;EQUI[[#This Row],[UDET desc]]&amp;EQUI[[#This Row],[Desc E3D]]</f>
        <v>TgPumpNetPositiveSuctionHead</v>
      </c>
      <c r="H58" s="6" t="str">
        <f t="shared" si="0"/>
        <v>TgPumpNetPositiveSuctionHeadUDA</v>
      </c>
      <c r="I58" s="6" t="str">
        <f t="shared" si="1"/>
        <v>Ablength 28</v>
      </c>
      <c r="J58" s="6" t="str">
        <f>EQUI[[#Headers],[Ulength 250]]</f>
        <v>Ulength 250</v>
      </c>
      <c r="K58" s="6" t="str">
        <f>EQUI[[#Headers],[Elelist ]]&amp;EQUI[[#This Row],[Target-Type]]</f>
        <v>Elelist :TgObEquipment</v>
      </c>
      <c r="L58" s="6" t="s">
        <v>282</v>
      </c>
      <c r="M58" s="6" t="str">
        <f t="shared" si="6"/>
        <v>udname 'TgPumpNetPositiveSuctionHead'</v>
      </c>
      <c r="N58" s="6" t="str">
        <f>"Rptxt '"&amp;EQUI[[#This Row],[UDA desc]]&amp;"'"</f>
        <v>Rptxt 'NPSH [m]'</v>
      </c>
      <c r="O58" s="6" t="str">
        <f>"desc '"&amp;EQUI[[#This Row],[UDA desc]]&amp;"'"</f>
        <v>desc 'NPSH [m]'</v>
      </c>
      <c r="P58" s="6" t="str">
        <f t="shared" si="7"/>
        <v>new uda /TgPumpNetPositiveSuctionHeadUDA utype text Ablength 28 Ulength 250 Elelist :TgObEquipment udname 'TgPumpNetPositiveSuctionHead' Rptxt 'NPSH [m]' desc 'NPSH [m]'</v>
      </c>
      <c r="Q58" s="6" t="str">
        <f t="shared" si="4"/>
        <v>new attcol DbAttribute :TgPumpNetPositiveSuctionHead</v>
      </c>
      <c r="R58" s="6" t="str">
        <f t="shared" si="8"/>
        <v>/TgPumpNetPositiveSuctionHeadUDA Rptxt 'NPSH [m]' desc 'NPSH [m]'</v>
      </c>
    </row>
    <row r="59" spans="1:18" x14ac:dyDescent="0.25">
      <c r="A59" s="21" t="s">
        <v>290</v>
      </c>
      <c r="B59" s="7" t="str">
        <f>SUBSTITUTE(SUBSTITUTE(SUBSTITUTE(SUBSTITUTE(EQUI[[#This Row],[Description]]," ",""),"ä","ae"),"(",""),")","")</f>
        <v>MinimumPermittedMassFlowContinuous</v>
      </c>
      <c r="C59" s="6" t="str">
        <f>EQUI[[#Headers],[new uda /]]</f>
        <v>new uda /</v>
      </c>
      <c r="D59" s="6" t="s">
        <v>310</v>
      </c>
      <c r="E59" s="13" t="s">
        <v>335</v>
      </c>
      <c r="F59" s="6" t="str">
        <f>EQUI[[#Headers],[UDA]]</f>
        <v>UDA</v>
      </c>
      <c r="G59" s="6" t="str">
        <f>"Tg"&amp;EQUI[[#This Row],[UDET desc]]&amp;EQUI[[#This Row],[Desc E3D]]</f>
        <v>TgPumpMinimumPermittedMassFlowContinuous</v>
      </c>
      <c r="H59" s="6" t="str">
        <f t="shared" ref="H59:H78" si="9">G59&amp;F59</f>
        <v>TgPumpMinimumPermittedMassFlowContinuousUDA</v>
      </c>
      <c r="I59" s="6" t="str">
        <f t="shared" ref="I59:I78" si="10">"Ablength "&amp; LEN(G59)</f>
        <v>Ablength 40</v>
      </c>
      <c r="J59" s="6" t="str">
        <f>EQUI[[#Headers],[Ulength 250]]</f>
        <v>Ulength 250</v>
      </c>
      <c r="K59" s="6" t="str">
        <f>EQUI[[#Headers],[Elelist ]]&amp;EQUI[[#This Row],[Target-Type]]</f>
        <v>Elelist :TgObEquipment</v>
      </c>
      <c r="L59" s="6" t="s">
        <v>282</v>
      </c>
      <c r="M59" s="6" t="str">
        <f t="shared" ref="M59:M78" si="11">"udname '"&amp;G59&amp;"'"</f>
        <v>udname 'TgPumpMinimumPermittedMassFlowContinuous'</v>
      </c>
      <c r="N59" s="6" t="str">
        <f>"Rptxt '"&amp;EQUI[[#This Row],[UDA desc]]&amp;"'"</f>
        <v>Rptxt 'mind. zul. Förderstrom für stabilen Dauerbetrieb [m3/h]'</v>
      </c>
      <c r="O59" s="6" t="str">
        <f>"desc '"&amp;EQUI[[#This Row],[UDA desc]]&amp;"'"</f>
        <v>desc 'mind. zul. Förderstrom für stabilen Dauerbetrieb [m3/h]'</v>
      </c>
      <c r="P59" s="6" t="str">
        <f t="shared" ref="P59:P78" si="12">CONCATENATE($C59,$H59," utype text"," ",$I59," ",$J59," ",$K59," ",$M59," ",$N59," ",$O59)</f>
        <v>new uda /TgPumpMinimumPermittedMassFlowContinuousUDA utype text Ablength 40 Ulength 250 Elelist :TgObEquipment udname 'TgPumpMinimumPermittedMassFlowContinuous' Rptxt 'mind. zul. Förderstrom für stabilen Dauerbetrieb [m3/h]' desc 'mind. zul. Förderstrom für stabilen Dauerbetrieb [m3/h]'</v>
      </c>
      <c r="Q59" s="6" t="str">
        <f t="shared" ref="Q59:Q78" si="13">"new attcol DbAttribute :"&amp;$G59</f>
        <v>new attcol DbAttribute :TgPumpMinimumPermittedMassFlowContinuous</v>
      </c>
      <c r="R59" s="6" t="str">
        <f t="shared" ref="R59:R78" si="14">CONCATENATE("/",$H59," ",$N59," ",$O59)</f>
        <v>/TgPumpMinimumPermittedMassFlowContinuousUDA Rptxt 'mind. zul. Förderstrom für stabilen Dauerbetrieb [m3/h]' desc 'mind. zul. Förderstrom für stabilen Dauerbetrieb [m3/h]'</v>
      </c>
    </row>
    <row r="60" spans="1:18" x14ac:dyDescent="0.25">
      <c r="A60" s="22" t="s">
        <v>291</v>
      </c>
      <c r="B60" s="7" t="str">
        <f>SUBSTITUTE(SUBSTITUTE(SUBSTITUTE(SUBSTITUTE(EQUI[[#This Row],[Description]]," ",""),"ä","ae"),"(",""),")","")</f>
        <v>PumpStandard</v>
      </c>
      <c r="C60" s="6" t="str">
        <f>EQUI[[#Headers],[new uda /]]</f>
        <v>new uda /</v>
      </c>
      <c r="D60" s="6" t="s">
        <v>310</v>
      </c>
      <c r="E60" s="14" t="s">
        <v>316</v>
      </c>
      <c r="F60" s="6" t="str">
        <f>EQUI[[#Headers],[UDA]]</f>
        <v>UDA</v>
      </c>
      <c r="G60" s="6" t="str">
        <f>"Tg"&amp;EQUI[[#This Row],[UDET desc]]&amp;EQUI[[#This Row],[Desc E3D]]</f>
        <v>TgPumpPumpStandard</v>
      </c>
      <c r="H60" s="6" t="str">
        <f t="shared" si="9"/>
        <v>TgPumpPumpStandardUDA</v>
      </c>
      <c r="I60" s="6" t="str">
        <f t="shared" si="10"/>
        <v>Ablength 18</v>
      </c>
      <c r="J60" s="6" t="str">
        <f>EQUI[[#Headers],[Ulength 250]]</f>
        <v>Ulength 250</v>
      </c>
      <c r="K60" s="6" t="str">
        <f>EQUI[[#Headers],[Elelist ]]&amp;EQUI[[#This Row],[Target-Type]]</f>
        <v>Elelist :TgObEquipment</v>
      </c>
      <c r="L60" s="6" t="s">
        <v>282</v>
      </c>
      <c r="M60" s="6" t="str">
        <f t="shared" si="11"/>
        <v>udname 'TgPumpPumpStandard'</v>
      </c>
      <c r="N60" s="6" t="str">
        <f>"Rptxt '"&amp;EQUI[[#This Row],[UDA desc]]&amp;"'"</f>
        <v>Rptxt 'Pumpennorm'</v>
      </c>
      <c r="O60" s="6" t="str">
        <f>"desc '"&amp;EQUI[[#This Row],[UDA desc]]&amp;"'"</f>
        <v>desc 'Pumpennorm'</v>
      </c>
      <c r="P60" s="6" t="str">
        <f t="shared" si="12"/>
        <v>new uda /TgPumpPumpStandardUDA utype text Ablength 18 Ulength 250 Elelist :TgObEquipment udname 'TgPumpPumpStandard' Rptxt 'Pumpennorm' desc 'Pumpennorm'</v>
      </c>
      <c r="Q60" s="6" t="str">
        <f t="shared" si="13"/>
        <v>new attcol DbAttribute :TgPumpPumpStandard</v>
      </c>
      <c r="R60" s="6" t="str">
        <f t="shared" si="14"/>
        <v>/TgPumpPumpStandardUDA Rptxt 'Pumpennorm' desc 'Pumpennorm'</v>
      </c>
    </row>
    <row r="61" spans="1:18" x14ac:dyDescent="0.25">
      <c r="A61" s="21" t="s">
        <v>292</v>
      </c>
      <c r="B61" s="7" t="str">
        <f>SUBSTITUTE(SUBSTITUTE(SUBSTITUTE(SUBSTITUTE(EQUI[[#This Row],[Description]]," ",""),"ä","ae"),"(",""),")","")</f>
        <v>Execution</v>
      </c>
      <c r="C61" s="6" t="str">
        <f>EQUI[[#Headers],[new uda /]]</f>
        <v>new uda /</v>
      </c>
      <c r="D61" s="6" t="s">
        <v>310</v>
      </c>
      <c r="E61" s="13" t="s">
        <v>317</v>
      </c>
      <c r="F61" s="6" t="str">
        <f>EQUI[[#Headers],[UDA]]</f>
        <v>UDA</v>
      </c>
      <c r="G61" s="6" t="str">
        <f>"Tg"&amp;EQUI[[#This Row],[UDET desc]]&amp;EQUI[[#This Row],[Desc E3D]]</f>
        <v>TgPumpExecution</v>
      </c>
      <c r="H61" s="6" t="str">
        <f t="shared" si="9"/>
        <v>TgPumpExecutionUDA</v>
      </c>
      <c r="I61" s="6" t="str">
        <f t="shared" si="10"/>
        <v>Ablength 15</v>
      </c>
      <c r="J61" s="6" t="str">
        <f>EQUI[[#Headers],[Ulength 250]]</f>
        <v>Ulength 250</v>
      </c>
      <c r="K61" s="6" t="str">
        <f>EQUI[[#Headers],[Elelist ]]&amp;EQUI[[#This Row],[Target-Type]]</f>
        <v>Elelist :TgObEquipment</v>
      </c>
      <c r="L61" s="6" t="s">
        <v>282</v>
      </c>
      <c r="M61" s="6" t="str">
        <f t="shared" si="11"/>
        <v>udname 'TgPumpExecution'</v>
      </c>
      <c r="N61" s="6" t="str">
        <f>"Rptxt '"&amp;EQUI[[#This Row],[UDA desc]]&amp;"'"</f>
        <v>Rptxt 'Ausführung'</v>
      </c>
      <c r="O61" s="6" t="str">
        <f>"desc '"&amp;EQUI[[#This Row],[UDA desc]]&amp;"'"</f>
        <v>desc 'Ausführung'</v>
      </c>
      <c r="P61" s="6" t="str">
        <f t="shared" si="12"/>
        <v>new uda /TgPumpExecutionUDA utype text Ablength 15 Ulength 250 Elelist :TgObEquipment udname 'TgPumpExecution' Rptxt 'Ausführung' desc 'Ausführung'</v>
      </c>
      <c r="Q61" s="6" t="str">
        <f t="shared" si="13"/>
        <v>new attcol DbAttribute :TgPumpExecution</v>
      </c>
      <c r="R61" s="6" t="str">
        <f t="shared" si="14"/>
        <v>/TgPumpExecutionUDA Rptxt 'Ausführung' desc 'Ausführung'</v>
      </c>
    </row>
    <row r="62" spans="1:18" x14ac:dyDescent="0.25">
      <c r="A62" s="22" t="s">
        <v>293</v>
      </c>
      <c r="B62" s="7" t="str">
        <f>SUBSTITUTE(SUBSTITUTE(SUBSTITUTE(SUBSTITUTE(EQUI[[#This Row],[Description]]," ",""),"ä","ae"),"(",""),")","")</f>
        <v>ShaftExecution</v>
      </c>
      <c r="C62" s="6" t="str">
        <f>EQUI[[#Headers],[new uda /]]</f>
        <v>new uda /</v>
      </c>
      <c r="D62" s="6" t="s">
        <v>310</v>
      </c>
      <c r="E62" s="14" t="s">
        <v>318</v>
      </c>
      <c r="F62" s="6" t="str">
        <f>EQUI[[#Headers],[UDA]]</f>
        <v>UDA</v>
      </c>
      <c r="G62" s="6" t="str">
        <f>"Tg"&amp;EQUI[[#This Row],[UDET desc]]&amp;EQUI[[#This Row],[Desc E3D]]</f>
        <v>TgPumpShaftExecution</v>
      </c>
      <c r="H62" s="6" t="str">
        <f t="shared" si="9"/>
        <v>TgPumpShaftExecutionUDA</v>
      </c>
      <c r="I62" s="6" t="str">
        <f t="shared" si="10"/>
        <v>Ablength 20</v>
      </c>
      <c r="J62" s="6" t="str">
        <f>EQUI[[#Headers],[Ulength 250]]</f>
        <v>Ulength 250</v>
      </c>
      <c r="K62" s="6" t="str">
        <f>EQUI[[#Headers],[Elelist ]]&amp;EQUI[[#This Row],[Target-Type]]</f>
        <v>Elelist :TgObEquipment</v>
      </c>
      <c r="L62" s="6" t="s">
        <v>282</v>
      </c>
      <c r="M62" s="6" t="str">
        <f t="shared" si="11"/>
        <v>udname 'TgPumpShaftExecution'</v>
      </c>
      <c r="N62" s="6" t="str">
        <f>"Rptxt '"&amp;EQUI[[#This Row],[UDA desc]]&amp;"'"</f>
        <v>Rptxt 'Wellenausführung'</v>
      </c>
      <c r="O62" s="6" t="str">
        <f>"desc '"&amp;EQUI[[#This Row],[UDA desc]]&amp;"'"</f>
        <v>desc 'Wellenausführung'</v>
      </c>
      <c r="P62" s="6" t="str">
        <f t="shared" si="12"/>
        <v>new uda /TgPumpShaftExecutionUDA utype text Ablength 20 Ulength 250 Elelist :TgObEquipment udname 'TgPumpShaftExecution' Rptxt 'Wellenausführung' desc 'Wellenausführung'</v>
      </c>
      <c r="Q62" s="6" t="str">
        <f t="shared" si="13"/>
        <v>new attcol DbAttribute :TgPumpShaftExecution</v>
      </c>
      <c r="R62" s="6" t="str">
        <f t="shared" si="14"/>
        <v>/TgPumpShaftExecutionUDA Rptxt 'Wellenausführung' desc 'Wellenausführung'</v>
      </c>
    </row>
    <row r="63" spans="1:18" x14ac:dyDescent="0.25">
      <c r="A63" s="21" t="s">
        <v>294</v>
      </c>
      <c r="B63" s="7" t="str">
        <f>SUBSTITUTE(SUBSTITUTE(SUBSTITUTE(SUBSTITUTE(EQUI[[#This Row],[Description]]," ",""),"ä","ae"),"(",""),")","")</f>
        <v>NominalPressure</v>
      </c>
      <c r="C63" s="6" t="str">
        <f>EQUI[[#Headers],[new uda /]]</f>
        <v>new uda /</v>
      </c>
      <c r="D63" s="6" t="s">
        <v>310</v>
      </c>
      <c r="E63" s="13" t="s">
        <v>319</v>
      </c>
      <c r="F63" s="6" t="str">
        <f>EQUI[[#Headers],[UDA]]</f>
        <v>UDA</v>
      </c>
      <c r="G63" s="6" t="str">
        <f>"Tg"&amp;EQUI[[#This Row],[UDET desc]]&amp;EQUI[[#This Row],[Desc E3D]]</f>
        <v>TgPumpNominalPressure</v>
      </c>
      <c r="H63" s="6" t="str">
        <f t="shared" si="9"/>
        <v>TgPumpNominalPressureUDA</v>
      </c>
      <c r="I63" s="6" t="str">
        <f t="shared" si="10"/>
        <v>Ablength 21</v>
      </c>
      <c r="J63" s="6" t="str">
        <f>EQUI[[#Headers],[Ulength 250]]</f>
        <v>Ulength 250</v>
      </c>
      <c r="K63" s="6" t="str">
        <f>EQUI[[#Headers],[Elelist ]]&amp;EQUI[[#This Row],[Target-Type]]</f>
        <v>Elelist :TgObEquipment</v>
      </c>
      <c r="L63" s="6" t="s">
        <v>282</v>
      </c>
      <c r="M63" s="6" t="str">
        <f t="shared" si="11"/>
        <v>udname 'TgPumpNominalPressure'</v>
      </c>
      <c r="N63" s="6" t="str">
        <f>"Rptxt '"&amp;EQUI[[#This Row],[UDA desc]]&amp;"'"</f>
        <v>Rptxt 'Nenndruck'</v>
      </c>
      <c r="O63" s="6" t="str">
        <f>"desc '"&amp;EQUI[[#This Row],[UDA desc]]&amp;"'"</f>
        <v>desc 'Nenndruck'</v>
      </c>
      <c r="P63" s="6" t="str">
        <f t="shared" si="12"/>
        <v>new uda /TgPumpNominalPressureUDA utype text Ablength 21 Ulength 250 Elelist :TgObEquipment udname 'TgPumpNominalPressure' Rptxt 'Nenndruck' desc 'Nenndruck'</v>
      </c>
      <c r="Q63" s="6" t="str">
        <f t="shared" si="13"/>
        <v>new attcol DbAttribute :TgPumpNominalPressure</v>
      </c>
      <c r="R63" s="6" t="str">
        <f t="shared" si="14"/>
        <v>/TgPumpNominalPressureUDA Rptxt 'Nenndruck' desc 'Nenndruck'</v>
      </c>
    </row>
    <row r="64" spans="1:18" x14ac:dyDescent="0.25">
      <c r="A64" s="22" t="s">
        <v>295</v>
      </c>
      <c r="B64" s="7" t="str">
        <f>SUBSTITUTE(SUBSTITUTE(SUBSTITUTE(SUBSTITUTE(EQUI[[#This Row],[Description]]," ",""),"ä","ae"),"(",""),")","")</f>
        <v>InletNominalDiameter</v>
      </c>
      <c r="C64" s="6" t="str">
        <f>EQUI[[#Headers],[new uda /]]</f>
        <v>new uda /</v>
      </c>
      <c r="D64" s="6" t="s">
        <v>310</v>
      </c>
      <c r="E64" s="14" t="s">
        <v>320</v>
      </c>
      <c r="F64" s="6" t="str">
        <f>EQUI[[#Headers],[UDA]]</f>
        <v>UDA</v>
      </c>
      <c r="G64" s="6" t="str">
        <f>"Tg"&amp;EQUI[[#This Row],[UDET desc]]&amp;EQUI[[#This Row],[Desc E3D]]</f>
        <v>TgPumpInletNominalDiameter</v>
      </c>
      <c r="H64" s="6" t="str">
        <f t="shared" si="9"/>
        <v>TgPumpInletNominalDiameterUDA</v>
      </c>
      <c r="I64" s="6" t="str">
        <f t="shared" si="10"/>
        <v>Ablength 26</v>
      </c>
      <c r="J64" s="6" t="str">
        <f>EQUI[[#Headers],[Ulength 250]]</f>
        <v>Ulength 250</v>
      </c>
      <c r="K64" s="6" t="str">
        <f>EQUI[[#Headers],[Elelist ]]&amp;EQUI[[#This Row],[Target-Type]]</f>
        <v>Elelist :TgObEquipment</v>
      </c>
      <c r="L64" s="6" t="s">
        <v>282</v>
      </c>
      <c r="M64" s="6" t="str">
        <f t="shared" si="11"/>
        <v>udname 'TgPumpInletNominalDiameter'</v>
      </c>
      <c r="N64" s="6" t="str">
        <f>"Rptxt '"&amp;EQUI[[#This Row],[UDA desc]]&amp;"'"</f>
        <v>Rptxt 'DN Saugstutzen'</v>
      </c>
      <c r="O64" s="6" t="str">
        <f>"desc '"&amp;EQUI[[#This Row],[UDA desc]]&amp;"'"</f>
        <v>desc 'DN Saugstutzen'</v>
      </c>
      <c r="P64" s="6" t="str">
        <f t="shared" si="12"/>
        <v>new uda /TgPumpInletNominalDiameterUDA utype text Ablength 26 Ulength 250 Elelist :TgObEquipment udname 'TgPumpInletNominalDiameter' Rptxt 'DN Saugstutzen' desc 'DN Saugstutzen'</v>
      </c>
      <c r="Q64" s="6" t="str">
        <f t="shared" si="13"/>
        <v>new attcol DbAttribute :TgPumpInletNominalDiameter</v>
      </c>
      <c r="R64" s="6" t="str">
        <f t="shared" si="14"/>
        <v>/TgPumpInletNominalDiameterUDA Rptxt 'DN Saugstutzen' desc 'DN Saugstutzen'</v>
      </c>
    </row>
    <row r="65" spans="1:18" x14ac:dyDescent="0.25">
      <c r="A65" s="21" t="s">
        <v>296</v>
      </c>
      <c r="B65" s="7" t="str">
        <f>SUBSTITUTE(SUBSTITUTE(SUBSTITUTE(SUBSTITUTE(EQUI[[#This Row],[Description]]," ",""),"ä","ae"),"(",""),")","")</f>
        <v>InletNominalPressure</v>
      </c>
      <c r="C65" s="6" t="str">
        <f>EQUI[[#Headers],[new uda /]]</f>
        <v>new uda /</v>
      </c>
      <c r="D65" s="6" t="s">
        <v>310</v>
      </c>
      <c r="E65" s="13" t="s">
        <v>321</v>
      </c>
      <c r="F65" s="6" t="str">
        <f>EQUI[[#Headers],[UDA]]</f>
        <v>UDA</v>
      </c>
      <c r="G65" s="6" t="str">
        <f>"Tg"&amp;EQUI[[#This Row],[UDET desc]]&amp;EQUI[[#This Row],[Desc E3D]]</f>
        <v>TgPumpInletNominalPressure</v>
      </c>
      <c r="H65" s="6" t="str">
        <f t="shared" si="9"/>
        <v>TgPumpInletNominalPressureUDA</v>
      </c>
      <c r="I65" s="6" t="str">
        <f t="shared" si="10"/>
        <v>Ablength 26</v>
      </c>
      <c r="J65" s="6" t="str">
        <f>EQUI[[#Headers],[Ulength 250]]</f>
        <v>Ulength 250</v>
      </c>
      <c r="K65" s="6" t="str">
        <f>EQUI[[#Headers],[Elelist ]]&amp;EQUI[[#This Row],[Target-Type]]</f>
        <v>Elelist :TgObEquipment</v>
      </c>
      <c r="L65" s="6" t="s">
        <v>282</v>
      </c>
      <c r="M65" s="6" t="str">
        <f t="shared" si="11"/>
        <v>udname 'TgPumpInletNominalPressure'</v>
      </c>
      <c r="N65" s="6" t="str">
        <f>"Rptxt '"&amp;EQUI[[#This Row],[UDA desc]]&amp;"'"</f>
        <v>Rptxt 'PN Saugstutzen'</v>
      </c>
      <c r="O65" s="6" t="str">
        <f>"desc '"&amp;EQUI[[#This Row],[UDA desc]]&amp;"'"</f>
        <v>desc 'PN Saugstutzen'</v>
      </c>
      <c r="P65" s="6" t="str">
        <f t="shared" si="12"/>
        <v>new uda /TgPumpInletNominalPressureUDA utype text Ablength 26 Ulength 250 Elelist :TgObEquipment udname 'TgPumpInletNominalPressure' Rptxt 'PN Saugstutzen' desc 'PN Saugstutzen'</v>
      </c>
      <c r="Q65" s="6" t="str">
        <f t="shared" si="13"/>
        <v>new attcol DbAttribute :TgPumpInletNominalPressure</v>
      </c>
      <c r="R65" s="6" t="str">
        <f t="shared" si="14"/>
        <v>/TgPumpInletNominalPressureUDA Rptxt 'PN Saugstutzen' desc 'PN Saugstutzen'</v>
      </c>
    </row>
    <row r="66" spans="1:18" x14ac:dyDescent="0.25">
      <c r="A66" s="22" t="s">
        <v>297</v>
      </c>
      <c r="B66" s="7" t="str">
        <f>SUBSTITUTE(SUBSTITUTE(SUBSTITUTE(SUBSTITUTE(EQUI[[#This Row],[Description]]," ",""),"ä","ae"),"(",""),")","")</f>
        <v>InletStandard</v>
      </c>
      <c r="C66" s="6" t="str">
        <f>EQUI[[#Headers],[new uda /]]</f>
        <v>new uda /</v>
      </c>
      <c r="D66" s="6" t="s">
        <v>310</v>
      </c>
      <c r="E66" s="14" t="s">
        <v>322</v>
      </c>
      <c r="F66" s="6" t="str">
        <f>EQUI[[#Headers],[UDA]]</f>
        <v>UDA</v>
      </c>
      <c r="G66" s="6" t="str">
        <f>"Tg"&amp;EQUI[[#This Row],[UDET desc]]&amp;EQUI[[#This Row],[Desc E3D]]</f>
        <v>TgPumpInletStandard</v>
      </c>
      <c r="H66" s="6" t="str">
        <f t="shared" si="9"/>
        <v>TgPumpInletStandardUDA</v>
      </c>
      <c r="I66" s="6" t="str">
        <f t="shared" si="10"/>
        <v>Ablength 19</v>
      </c>
      <c r="J66" s="6" t="str">
        <f>EQUI[[#Headers],[Ulength 250]]</f>
        <v>Ulength 250</v>
      </c>
      <c r="K66" s="6" t="str">
        <f>EQUI[[#Headers],[Elelist ]]&amp;EQUI[[#This Row],[Target-Type]]</f>
        <v>Elelist :TgObEquipment</v>
      </c>
      <c r="L66" s="6" t="s">
        <v>282</v>
      </c>
      <c r="M66" s="6" t="str">
        <f t="shared" si="11"/>
        <v>udname 'TgPumpInletStandard'</v>
      </c>
      <c r="N66" s="6" t="str">
        <f>"Rptxt '"&amp;EQUI[[#This Row],[UDA desc]]&amp;"'"</f>
        <v>Rptxt 'Norm Saugflansch'</v>
      </c>
      <c r="O66" s="6" t="str">
        <f>"desc '"&amp;EQUI[[#This Row],[UDA desc]]&amp;"'"</f>
        <v>desc 'Norm Saugflansch'</v>
      </c>
      <c r="P66" s="6" t="str">
        <f t="shared" si="12"/>
        <v>new uda /TgPumpInletStandardUDA utype text Ablength 19 Ulength 250 Elelist :TgObEquipment udname 'TgPumpInletStandard' Rptxt 'Norm Saugflansch' desc 'Norm Saugflansch'</v>
      </c>
      <c r="Q66" s="6" t="str">
        <f t="shared" si="13"/>
        <v>new attcol DbAttribute :TgPumpInletStandard</v>
      </c>
      <c r="R66" s="6" t="str">
        <f t="shared" si="14"/>
        <v>/TgPumpInletStandardUDA Rptxt 'Norm Saugflansch' desc 'Norm Saugflansch'</v>
      </c>
    </row>
    <row r="67" spans="1:18" x14ac:dyDescent="0.25">
      <c r="A67" s="21" t="s">
        <v>298</v>
      </c>
      <c r="B67" s="7" t="str">
        <f>SUBSTITUTE(SUBSTITUTE(SUBSTITUTE(SUBSTITUTE(EQUI[[#This Row],[Description]]," ",""),"ä","ae"),"(",""),")","")</f>
        <v>DischargeNominalDiameter</v>
      </c>
      <c r="C67" s="6" t="str">
        <f>EQUI[[#Headers],[new uda /]]</f>
        <v>new uda /</v>
      </c>
      <c r="D67" s="6" t="s">
        <v>310</v>
      </c>
      <c r="E67" s="13" t="s">
        <v>323</v>
      </c>
      <c r="F67" s="6" t="str">
        <f>EQUI[[#Headers],[UDA]]</f>
        <v>UDA</v>
      </c>
      <c r="G67" s="6" t="str">
        <f>"Tg"&amp;EQUI[[#This Row],[UDET desc]]&amp;EQUI[[#This Row],[Desc E3D]]</f>
        <v>TgPumpDischargeNominalDiameter</v>
      </c>
      <c r="H67" s="6" t="str">
        <f t="shared" si="9"/>
        <v>TgPumpDischargeNominalDiameterUDA</v>
      </c>
      <c r="I67" s="6" t="str">
        <f t="shared" si="10"/>
        <v>Ablength 30</v>
      </c>
      <c r="J67" s="6" t="str">
        <f>EQUI[[#Headers],[Ulength 250]]</f>
        <v>Ulength 250</v>
      </c>
      <c r="K67" s="6" t="str">
        <f>EQUI[[#Headers],[Elelist ]]&amp;EQUI[[#This Row],[Target-Type]]</f>
        <v>Elelist :TgObEquipment</v>
      </c>
      <c r="L67" s="6" t="s">
        <v>282</v>
      </c>
      <c r="M67" s="6" t="str">
        <f t="shared" si="11"/>
        <v>udname 'TgPumpDischargeNominalDiameter'</v>
      </c>
      <c r="N67" s="6" t="str">
        <f>"Rptxt '"&amp;EQUI[[#This Row],[UDA desc]]&amp;"'"</f>
        <v>Rptxt 'DN Druckstutzen'</v>
      </c>
      <c r="O67" s="6" t="str">
        <f>"desc '"&amp;EQUI[[#This Row],[UDA desc]]&amp;"'"</f>
        <v>desc 'DN Druckstutzen'</v>
      </c>
      <c r="P67" s="6" t="str">
        <f t="shared" si="12"/>
        <v>new uda /TgPumpDischargeNominalDiameterUDA utype text Ablength 30 Ulength 250 Elelist :TgObEquipment udname 'TgPumpDischargeNominalDiameter' Rptxt 'DN Druckstutzen' desc 'DN Druckstutzen'</v>
      </c>
      <c r="Q67" s="6" t="str">
        <f t="shared" si="13"/>
        <v>new attcol DbAttribute :TgPumpDischargeNominalDiameter</v>
      </c>
      <c r="R67" s="6" t="str">
        <f t="shared" si="14"/>
        <v>/TgPumpDischargeNominalDiameterUDA Rptxt 'DN Druckstutzen' desc 'DN Druckstutzen'</v>
      </c>
    </row>
    <row r="68" spans="1:18" x14ac:dyDescent="0.25">
      <c r="A68" s="22" t="s">
        <v>299</v>
      </c>
      <c r="B68" s="7" t="str">
        <f>SUBSTITUTE(SUBSTITUTE(SUBSTITUTE(SUBSTITUTE(EQUI[[#This Row],[Description]]," ",""),"ä","ae"),"(",""),")","")</f>
        <v>DischargeNominalPressure</v>
      </c>
      <c r="C68" s="6" t="str">
        <f>EQUI[[#Headers],[new uda /]]</f>
        <v>new uda /</v>
      </c>
      <c r="D68" s="6" t="s">
        <v>310</v>
      </c>
      <c r="E68" s="14" t="s">
        <v>324</v>
      </c>
      <c r="F68" s="6" t="str">
        <f>EQUI[[#Headers],[UDA]]</f>
        <v>UDA</v>
      </c>
      <c r="G68" s="6" t="str">
        <f>"Tg"&amp;EQUI[[#This Row],[UDET desc]]&amp;EQUI[[#This Row],[Desc E3D]]</f>
        <v>TgPumpDischargeNominalPressure</v>
      </c>
      <c r="H68" s="6" t="str">
        <f t="shared" si="9"/>
        <v>TgPumpDischargeNominalPressureUDA</v>
      </c>
      <c r="I68" s="6" t="str">
        <f t="shared" si="10"/>
        <v>Ablength 30</v>
      </c>
      <c r="J68" s="6" t="str">
        <f>EQUI[[#Headers],[Ulength 250]]</f>
        <v>Ulength 250</v>
      </c>
      <c r="K68" s="6" t="str">
        <f>EQUI[[#Headers],[Elelist ]]&amp;EQUI[[#This Row],[Target-Type]]</f>
        <v>Elelist :TgObEquipment</v>
      </c>
      <c r="L68" s="6" t="s">
        <v>282</v>
      </c>
      <c r="M68" s="6" t="str">
        <f t="shared" si="11"/>
        <v>udname 'TgPumpDischargeNominalPressure'</v>
      </c>
      <c r="N68" s="6" t="str">
        <f>"Rptxt '"&amp;EQUI[[#This Row],[UDA desc]]&amp;"'"</f>
        <v>Rptxt 'PN Druckstutzen'</v>
      </c>
      <c r="O68" s="6" t="str">
        <f>"desc '"&amp;EQUI[[#This Row],[UDA desc]]&amp;"'"</f>
        <v>desc 'PN Druckstutzen'</v>
      </c>
      <c r="P68" s="6" t="str">
        <f t="shared" si="12"/>
        <v>new uda /TgPumpDischargeNominalPressureUDA utype text Ablength 30 Ulength 250 Elelist :TgObEquipment udname 'TgPumpDischargeNominalPressure' Rptxt 'PN Druckstutzen' desc 'PN Druckstutzen'</v>
      </c>
      <c r="Q68" s="6" t="str">
        <f t="shared" si="13"/>
        <v>new attcol DbAttribute :TgPumpDischargeNominalPressure</v>
      </c>
      <c r="R68" s="6" t="str">
        <f t="shared" si="14"/>
        <v>/TgPumpDischargeNominalPressureUDA Rptxt 'PN Druckstutzen' desc 'PN Druckstutzen'</v>
      </c>
    </row>
    <row r="69" spans="1:18" x14ac:dyDescent="0.25">
      <c r="A69" s="21" t="s">
        <v>300</v>
      </c>
      <c r="B69" s="7" t="str">
        <f>SUBSTITUTE(SUBSTITUTE(SUBSTITUTE(SUBSTITUTE(EQUI[[#This Row],[Description]]," ",""),"ä","ae"),"(",""),")","")</f>
        <v>DischargeStandard</v>
      </c>
      <c r="C69" s="6" t="str">
        <f>EQUI[[#Headers],[new uda /]]</f>
        <v>new uda /</v>
      </c>
      <c r="D69" s="6" t="s">
        <v>310</v>
      </c>
      <c r="E69" s="13" t="s">
        <v>325</v>
      </c>
      <c r="F69" s="6" t="str">
        <f>EQUI[[#Headers],[UDA]]</f>
        <v>UDA</v>
      </c>
      <c r="G69" s="6" t="str">
        <f>"Tg"&amp;EQUI[[#This Row],[UDET desc]]&amp;EQUI[[#This Row],[Desc E3D]]</f>
        <v>TgPumpDischargeStandard</v>
      </c>
      <c r="H69" s="6" t="str">
        <f t="shared" si="9"/>
        <v>TgPumpDischargeStandardUDA</v>
      </c>
      <c r="I69" s="6" t="str">
        <f t="shared" si="10"/>
        <v>Ablength 23</v>
      </c>
      <c r="J69" s="6" t="str">
        <f>EQUI[[#Headers],[Ulength 250]]</f>
        <v>Ulength 250</v>
      </c>
      <c r="K69" s="6" t="str">
        <f>EQUI[[#Headers],[Elelist ]]&amp;EQUI[[#This Row],[Target-Type]]</f>
        <v>Elelist :TgObEquipment</v>
      </c>
      <c r="L69" s="6" t="s">
        <v>282</v>
      </c>
      <c r="M69" s="6" t="str">
        <f t="shared" si="11"/>
        <v>udname 'TgPumpDischargeStandard'</v>
      </c>
      <c r="N69" s="6" t="str">
        <f>"Rptxt '"&amp;EQUI[[#This Row],[UDA desc]]&amp;"'"</f>
        <v>Rptxt 'Norm Druckflansch'</v>
      </c>
      <c r="O69" s="6" t="str">
        <f>"desc '"&amp;EQUI[[#This Row],[UDA desc]]&amp;"'"</f>
        <v>desc 'Norm Druckflansch'</v>
      </c>
      <c r="P69" s="6" t="str">
        <f t="shared" si="12"/>
        <v>new uda /TgPumpDischargeStandardUDA utype text Ablength 23 Ulength 250 Elelist :TgObEquipment udname 'TgPumpDischargeStandard' Rptxt 'Norm Druckflansch' desc 'Norm Druckflansch'</v>
      </c>
      <c r="Q69" s="6" t="str">
        <f t="shared" si="13"/>
        <v>new attcol DbAttribute :TgPumpDischargeStandard</v>
      </c>
      <c r="R69" s="6" t="str">
        <f t="shared" si="14"/>
        <v>/TgPumpDischargeStandardUDA Rptxt 'Norm Druckflansch' desc 'Norm Druckflansch'</v>
      </c>
    </row>
    <row r="70" spans="1:18" x14ac:dyDescent="0.25">
      <c r="A70" s="22" t="s">
        <v>301</v>
      </c>
      <c r="B70" s="7" t="str">
        <f>SUBSTITUTE(SUBSTITUTE(SUBSTITUTE(SUBSTITUTE(EQUI[[#This Row],[Description]]," ",""),"ä","ae"),"(",""),")","")</f>
        <v>SealType</v>
      </c>
      <c r="C70" s="6" t="str">
        <f>EQUI[[#Headers],[new uda /]]</f>
        <v>new uda /</v>
      </c>
      <c r="D70" s="6" t="s">
        <v>310</v>
      </c>
      <c r="E70" s="14" t="s">
        <v>326</v>
      </c>
      <c r="F70" s="6" t="str">
        <f>EQUI[[#Headers],[UDA]]</f>
        <v>UDA</v>
      </c>
      <c r="G70" s="6" t="str">
        <f>"Tg"&amp;EQUI[[#This Row],[UDET desc]]&amp;EQUI[[#This Row],[Desc E3D]]</f>
        <v>TgPumpSealType</v>
      </c>
      <c r="H70" s="6" t="str">
        <f t="shared" si="9"/>
        <v>TgPumpSealTypeUDA</v>
      </c>
      <c r="I70" s="6" t="str">
        <f t="shared" si="10"/>
        <v>Ablength 14</v>
      </c>
      <c r="J70" s="6" t="str">
        <f>EQUI[[#Headers],[Ulength 250]]</f>
        <v>Ulength 250</v>
      </c>
      <c r="K70" s="6" t="str">
        <f>EQUI[[#Headers],[Elelist ]]&amp;EQUI[[#This Row],[Target-Type]]</f>
        <v>Elelist :TgObEquipment</v>
      </c>
      <c r="L70" s="6" t="s">
        <v>282</v>
      </c>
      <c r="M70" s="6" t="str">
        <f t="shared" si="11"/>
        <v>udname 'TgPumpSealType'</v>
      </c>
      <c r="N70" s="6" t="str">
        <f>"Rptxt '"&amp;EQUI[[#This Row],[UDA desc]]&amp;"'"</f>
        <v>Rptxt 'Art Dichtung'</v>
      </c>
      <c r="O70" s="6" t="str">
        <f>"desc '"&amp;EQUI[[#This Row],[UDA desc]]&amp;"'"</f>
        <v>desc 'Art Dichtung'</v>
      </c>
      <c r="P70" s="6" t="str">
        <f t="shared" si="12"/>
        <v>new uda /TgPumpSealTypeUDA utype text Ablength 14 Ulength 250 Elelist :TgObEquipment udname 'TgPumpSealType' Rptxt 'Art Dichtung' desc 'Art Dichtung'</v>
      </c>
      <c r="Q70" s="6" t="str">
        <f t="shared" si="13"/>
        <v>new attcol DbAttribute :TgPumpSealType</v>
      </c>
      <c r="R70" s="6" t="str">
        <f t="shared" si="14"/>
        <v>/TgPumpSealTypeUDA Rptxt 'Art Dichtung' desc 'Art Dichtung'</v>
      </c>
    </row>
    <row r="71" spans="1:18" x14ac:dyDescent="0.25">
      <c r="A71" s="21" t="s">
        <v>302</v>
      </c>
      <c r="B71" s="7" t="str">
        <f>SUBSTITUTE(SUBSTITUTE(SUBSTITUTE(SUBSTITUTE(EQUI[[#This Row],[Description]]," ",""),"ä","ae"),"(",""),")","")</f>
        <v>SealManufacturer</v>
      </c>
      <c r="C71" s="6" t="str">
        <f>EQUI[[#Headers],[new uda /]]</f>
        <v>new uda /</v>
      </c>
      <c r="D71" s="6" t="s">
        <v>310</v>
      </c>
      <c r="E71" s="13" t="s">
        <v>327</v>
      </c>
      <c r="F71" s="6" t="str">
        <f>EQUI[[#Headers],[UDA]]</f>
        <v>UDA</v>
      </c>
      <c r="G71" s="6" t="str">
        <f>"Tg"&amp;EQUI[[#This Row],[UDET desc]]&amp;EQUI[[#This Row],[Desc E3D]]</f>
        <v>TgPumpSealManufacturer</v>
      </c>
      <c r="H71" s="6" t="str">
        <f t="shared" si="9"/>
        <v>TgPumpSealManufacturerUDA</v>
      </c>
      <c r="I71" s="6" t="str">
        <f t="shared" si="10"/>
        <v>Ablength 22</v>
      </c>
      <c r="J71" s="6" t="str">
        <f>EQUI[[#Headers],[Ulength 250]]</f>
        <v>Ulength 250</v>
      </c>
      <c r="K71" s="6" t="str">
        <f>EQUI[[#Headers],[Elelist ]]&amp;EQUI[[#This Row],[Target-Type]]</f>
        <v>Elelist :TgObEquipment</v>
      </c>
      <c r="L71" s="6" t="s">
        <v>282</v>
      </c>
      <c r="M71" s="6" t="str">
        <f t="shared" si="11"/>
        <v>udname 'TgPumpSealManufacturer'</v>
      </c>
      <c r="N71" s="6" t="str">
        <f>"Rptxt '"&amp;EQUI[[#This Row],[UDA desc]]&amp;"'"</f>
        <v>Rptxt 'Hersteller Dichtung'</v>
      </c>
      <c r="O71" s="6" t="str">
        <f>"desc '"&amp;EQUI[[#This Row],[UDA desc]]&amp;"'"</f>
        <v>desc 'Hersteller Dichtung'</v>
      </c>
      <c r="P71" s="6" t="str">
        <f t="shared" si="12"/>
        <v>new uda /TgPumpSealManufacturerUDA utype text Ablength 22 Ulength 250 Elelist :TgObEquipment udname 'TgPumpSealManufacturer' Rptxt 'Hersteller Dichtung' desc 'Hersteller Dichtung'</v>
      </c>
      <c r="Q71" s="6" t="str">
        <f t="shared" si="13"/>
        <v>new attcol DbAttribute :TgPumpSealManufacturer</v>
      </c>
      <c r="R71" s="6" t="str">
        <f t="shared" si="14"/>
        <v>/TgPumpSealManufacturerUDA Rptxt 'Hersteller Dichtung' desc 'Hersteller Dichtung'</v>
      </c>
    </row>
    <row r="72" spans="1:18" x14ac:dyDescent="0.25">
      <c r="A72" s="22" t="s">
        <v>303</v>
      </c>
      <c r="B72" s="7" t="str">
        <f>SUBSTITUTE(SUBSTITUTE(SUBSTITUTE(SUBSTITUTE(EQUI[[#This Row],[Description]]," ",""),"ä","ae"),"(",""),")","")</f>
        <v>SealModel</v>
      </c>
      <c r="C72" s="6" t="str">
        <f>EQUI[[#Headers],[new uda /]]</f>
        <v>new uda /</v>
      </c>
      <c r="D72" s="6" t="s">
        <v>310</v>
      </c>
      <c r="E72" s="14" t="s">
        <v>328</v>
      </c>
      <c r="F72" s="6" t="str">
        <f>EQUI[[#Headers],[UDA]]</f>
        <v>UDA</v>
      </c>
      <c r="G72" s="6" t="str">
        <f>"Tg"&amp;EQUI[[#This Row],[UDET desc]]&amp;EQUI[[#This Row],[Desc E3D]]</f>
        <v>TgPumpSealModel</v>
      </c>
      <c r="H72" s="6" t="str">
        <f t="shared" si="9"/>
        <v>TgPumpSealModelUDA</v>
      </c>
      <c r="I72" s="6" t="str">
        <f t="shared" si="10"/>
        <v>Ablength 15</v>
      </c>
      <c r="J72" s="6" t="str">
        <f>EQUI[[#Headers],[Ulength 250]]</f>
        <v>Ulength 250</v>
      </c>
      <c r="K72" s="6" t="str">
        <f>EQUI[[#Headers],[Elelist ]]&amp;EQUI[[#This Row],[Target-Type]]</f>
        <v>Elelist :TgObEquipment</v>
      </c>
      <c r="L72" s="6" t="s">
        <v>282</v>
      </c>
      <c r="M72" s="6" t="str">
        <f t="shared" si="11"/>
        <v>udname 'TgPumpSealModel'</v>
      </c>
      <c r="N72" s="6" t="str">
        <f>"Rptxt '"&amp;EQUI[[#This Row],[UDA desc]]&amp;"'"</f>
        <v>Rptxt 'Type Dichtung'</v>
      </c>
      <c r="O72" s="6" t="str">
        <f>"desc '"&amp;EQUI[[#This Row],[UDA desc]]&amp;"'"</f>
        <v>desc 'Type Dichtung'</v>
      </c>
      <c r="P72" s="6" t="str">
        <f t="shared" si="12"/>
        <v>new uda /TgPumpSealModelUDA utype text Ablength 15 Ulength 250 Elelist :TgObEquipment udname 'TgPumpSealModel' Rptxt 'Type Dichtung' desc 'Type Dichtung'</v>
      </c>
      <c r="Q72" s="6" t="str">
        <f t="shared" si="13"/>
        <v>new attcol DbAttribute :TgPumpSealModel</v>
      </c>
      <c r="R72" s="6" t="str">
        <f t="shared" si="14"/>
        <v>/TgPumpSealModelUDA Rptxt 'Type Dichtung' desc 'Type Dichtung'</v>
      </c>
    </row>
    <row r="73" spans="1:18" x14ac:dyDescent="0.25">
      <c r="A73" s="21" t="s">
        <v>304</v>
      </c>
      <c r="B73" s="7" t="str">
        <f>SUBSTITUTE(SUBSTITUTE(SUBSTITUTE(SUBSTITUTE(EQUI[[#This Row],[Description]]," ",""),"ä","ae"),"(",""),")","")</f>
        <v>ImpellerDiameter</v>
      </c>
      <c r="C73" s="6" t="str">
        <f>EQUI[[#Headers],[new uda /]]</f>
        <v>new uda /</v>
      </c>
      <c r="D73" s="6" t="s">
        <v>310</v>
      </c>
      <c r="E73" s="13" t="s">
        <v>329</v>
      </c>
      <c r="F73" s="6" t="str">
        <f>EQUI[[#Headers],[UDA]]</f>
        <v>UDA</v>
      </c>
      <c r="G73" s="6" t="str">
        <f>"Tg"&amp;EQUI[[#This Row],[UDET desc]]&amp;EQUI[[#This Row],[Desc E3D]]</f>
        <v>TgPumpImpellerDiameter</v>
      </c>
      <c r="H73" s="6" t="str">
        <f t="shared" si="9"/>
        <v>TgPumpImpellerDiameterUDA</v>
      </c>
      <c r="I73" s="6" t="str">
        <f t="shared" si="10"/>
        <v>Ablength 22</v>
      </c>
      <c r="J73" s="6" t="str">
        <f>EQUI[[#Headers],[Ulength 250]]</f>
        <v>Ulength 250</v>
      </c>
      <c r="K73" s="6" t="str">
        <f>EQUI[[#Headers],[Elelist ]]&amp;EQUI[[#This Row],[Target-Type]]</f>
        <v>Elelist :TgObEquipment</v>
      </c>
      <c r="L73" s="6" t="s">
        <v>282</v>
      </c>
      <c r="M73" s="6" t="str">
        <f t="shared" si="11"/>
        <v>udname 'TgPumpImpellerDiameter'</v>
      </c>
      <c r="N73" s="6" t="str">
        <f>"Rptxt '"&amp;EQUI[[#This Row],[UDA desc]]&amp;"'"</f>
        <v>Rptxt 'Laufraddurchmesser [mm]'</v>
      </c>
      <c r="O73" s="6" t="str">
        <f>"desc '"&amp;EQUI[[#This Row],[UDA desc]]&amp;"'"</f>
        <v>desc 'Laufraddurchmesser [mm]'</v>
      </c>
      <c r="P73" s="6" t="str">
        <f t="shared" si="12"/>
        <v>new uda /TgPumpImpellerDiameterUDA utype text Ablength 22 Ulength 250 Elelist :TgObEquipment udname 'TgPumpImpellerDiameter' Rptxt 'Laufraddurchmesser [mm]' desc 'Laufraddurchmesser [mm]'</v>
      </c>
      <c r="Q73" s="6" t="str">
        <f t="shared" si="13"/>
        <v>new attcol DbAttribute :TgPumpImpellerDiameter</v>
      </c>
      <c r="R73" s="6" t="str">
        <f t="shared" si="14"/>
        <v>/TgPumpImpellerDiameterUDA Rptxt 'Laufraddurchmesser [mm]' desc 'Laufraddurchmesser [mm]'</v>
      </c>
    </row>
    <row r="74" spans="1:18" x14ac:dyDescent="0.25">
      <c r="A74" s="22" t="s">
        <v>305</v>
      </c>
      <c r="B74" s="7" t="str">
        <f>SUBSTITUTE(SUBSTITUTE(SUBSTITUTE(SUBSTITUTE(EQUI[[#This Row],[Description]]," ",""),"ä","ae"),"(",""),")","")</f>
        <v>BearingSeal</v>
      </c>
      <c r="C74" s="6" t="str">
        <f>EQUI[[#Headers],[new uda /]]</f>
        <v>new uda /</v>
      </c>
      <c r="D74" s="6" t="s">
        <v>310</v>
      </c>
      <c r="E74" s="14" t="s">
        <v>330</v>
      </c>
      <c r="F74" s="6" t="str">
        <f>EQUI[[#Headers],[UDA]]</f>
        <v>UDA</v>
      </c>
      <c r="G74" s="6" t="str">
        <f>"Tg"&amp;EQUI[[#This Row],[UDET desc]]&amp;EQUI[[#This Row],[Desc E3D]]</f>
        <v>TgPumpBearingSeal</v>
      </c>
      <c r="H74" s="6" t="str">
        <f t="shared" si="9"/>
        <v>TgPumpBearingSealUDA</v>
      </c>
      <c r="I74" s="6" t="str">
        <f t="shared" si="10"/>
        <v>Ablength 17</v>
      </c>
      <c r="J74" s="6" t="str">
        <f>EQUI[[#Headers],[Ulength 250]]</f>
        <v>Ulength 250</v>
      </c>
      <c r="K74" s="6" t="str">
        <f>EQUI[[#Headers],[Elelist ]]&amp;EQUI[[#This Row],[Target-Type]]</f>
        <v>Elelist :TgObEquipment</v>
      </c>
      <c r="L74" s="6" t="s">
        <v>282</v>
      </c>
      <c r="M74" s="6" t="str">
        <f t="shared" si="11"/>
        <v>udname 'TgPumpBearingSeal'</v>
      </c>
      <c r="N74" s="6" t="str">
        <f>"Rptxt '"&amp;EQUI[[#This Row],[UDA desc]]&amp;"'"</f>
        <v>Rptxt 'Lagerdichtung'</v>
      </c>
      <c r="O74" s="6" t="str">
        <f>"desc '"&amp;EQUI[[#This Row],[UDA desc]]&amp;"'"</f>
        <v>desc 'Lagerdichtung'</v>
      </c>
      <c r="P74" s="6" t="str">
        <f t="shared" si="12"/>
        <v>new uda /TgPumpBearingSealUDA utype text Ablength 17 Ulength 250 Elelist :TgObEquipment udname 'TgPumpBearingSeal' Rptxt 'Lagerdichtung' desc 'Lagerdichtung'</v>
      </c>
      <c r="Q74" s="6" t="str">
        <f t="shared" si="13"/>
        <v>new attcol DbAttribute :TgPumpBearingSeal</v>
      </c>
      <c r="R74" s="6" t="str">
        <f t="shared" si="14"/>
        <v>/TgPumpBearingSealUDA Rptxt 'Lagerdichtung' desc 'Lagerdichtung'</v>
      </c>
    </row>
    <row r="75" spans="1:18" x14ac:dyDescent="0.25">
      <c r="A75" s="21" t="s">
        <v>306</v>
      </c>
      <c r="B75" s="7" t="str">
        <f>SUBSTITUTE(SUBSTITUTE(SUBSTITUTE(SUBSTITUTE(EQUI[[#This Row],[Description]]," ",""),"ä","ae"),"(",""),")","")</f>
        <v>BearingType</v>
      </c>
      <c r="C75" s="6" t="str">
        <f>EQUI[[#Headers],[new uda /]]</f>
        <v>new uda /</v>
      </c>
      <c r="D75" s="6" t="s">
        <v>310</v>
      </c>
      <c r="E75" s="13" t="s">
        <v>331</v>
      </c>
      <c r="F75" s="6" t="str">
        <f>EQUI[[#Headers],[UDA]]</f>
        <v>UDA</v>
      </c>
      <c r="G75" s="6" t="str">
        <f>"Tg"&amp;EQUI[[#This Row],[UDET desc]]&amp;EQUI[[#This Row],[Desc E3D]]</f>
        <v>TgPumpBearingType</v>
      </c>
      <c r="H75" s="6" t="str">
        <f t="shared" si="9"/>
        <v>TgPumpBearingTypeUDA</v>
      </c>
      <c r="I75" s="6" t="str">
        <f t="shared" si="10"/>
        <v>Ablength 17</v>
      </c>
      <c r="J75" s="6" t="str">
        <f>EQUI[[#Headers],[Ulength 250]]</f>
        <v>Ulength 250</v>
      </c>
      <c r="K75" s="6" t="str">
        <f>EQUI[[#Headers],[Elelist ]]&amp;EQUI[[#This Row],[Target-Type]]</f>
        <v>Elelist :TgObEquipment</v>
      </c>
      <c r="L75" s="6" t="s">
        <v>282</v>
      </c>
      <c r="M75" s="6" t="str">
        <f t="shared" si="11"/>
        <v>udname 'TgPumpBearingType'</v>
      </c>
      <c r="N75" s="6" t="str">
        <f>"Rptxt '"&amp;EQUI[[#This Row],[UDA desc]]&amp;"'"</f>
        <v>Rptxt 'Lagerart'</v>
      </c>
      <c r="O75" s="6" t="str">
        <f>"desc '"&amp;EQUI[[#This Row],[UDA desc]]&amp;"'"</f>
        <v>desc 'Lagerart'</v>
      </c>
      <c r="P75" s="6" t="str">
        <f t="shared" si="12"/>
        <v>new uda /TgPumpBearingTypeUDA utype text Ablength 17 Ulength 250 Elelist :TgObEquipment udname 'TgPumpBearingType' Rptxt 'Lagerart' desc 'Lagerart'</v>
      </c>
      <c r="Q75" s="6" t="str">
        <f t="shared" si="13"/>
        <v>new attcol DbAttribute :TgPumpBearingType</v>
      </c>
      <c r="R75" s="6" t="str">
        <f t="shared" si="14"/>
        <v>/TgPumpBearingTypeUDA Rptxt 'Lagerart' desc 'Lagerart'</v>
      </c>
    </row>
    <row r="76" spans="1:18" x14ac:dyDescent="0.25">
      <c r="A76" s="22" t="s">
        <v>307</v>
      </c>
      <c r="B76" s="7" t="str">
        <f>SUBSTITUTE(SUBSTITUTE(SUBSTITUTE(SUBSTITUTE(EQUI[[#This Row],[Description]]," ",""),"ä","ae"),"(",""),")","")</f>
        <v>LubricationTypeDriveSide</v>
      </c>
      <c r="C76" s="6" t="str">
        <f>EQUI[[#Headers],[new uda /]]</f>
        <v>new uda /</v>
      </c>
      <c r="D76" s="6" t="s">
        <v>310</v>
      </c>
      <c r="E76" s="14" t="s">
        <v>332</v>
      </c>
      <c r="F76" s="6" t="str">
        <f>EQUI[[#Headers],[UDA]]</f>
        <v>UDA</v>
      </c>
      <c r="G76" s="6" t="str">
        <f>"Tg"&amp;EQUI[[#This Row],[UDET desc]]&amp;EQUI[[#This Row],[Desc E3D]]</f>
        <v>TgPumpLubricationTypeDriveSide</v>
      </c>
      <c r="H76" s="6" t="str">
        <f t="shared" si="9"/>
        <v>TgPumpLubricationTypeDriveSideUDA</v>
      </c>
      <c r="I76" s="6" t="str">
        <f t="shared" si="10"/>
        <v>Ablength 30</v>
      </c>
      <c r="J76" s="6" t="str">
        <f>EQUI[[#Headers],[Ulength 250]]</f>
        <v>Ulength 250</v>
      </c>
      <c r="K76" s="6" t="str">
        <f>EQUI[[#Headers],[Elelist ]]&amp;EQUI[[#This Row],[Target-Type]]</f>
        <v>Elelist :TgObEquipment</v>
      </c>
      <c r="L76" s="6" t="s">
        <v>282</v>
      </c>
      <c r="M76" s="6" t="str">
        <f t="shared" si="11"/>
        <v>udname 'TgPumpLubricationTypeDriveSide'</v>
      </c>
      <c r="N76" s="6" t="str">
        <f>"Rptxt '"&amp;EQUI[[#This Row],[UDA desc]]&amp;"'"</f>
        <v>Rptxt 'Schmierart Antriebsseite'</v>
      </c>
      <c r="O76" s="6" t="str">
        <f>"desc '"&amp;EQUI[[#This Row],[UDA desc]]&amp;"'"</f>
        <v>desc 'Schmierart Antriebsseite'</v>
      </c>
      <c r="P76" s="6" t="str">
        <f t="shared" si="12"/>
        <v>new uda /TgPumpLubricationTypeDriveSideUDA utype text Ablength 30 Ulength 250 Elelist :TgObEquipment udname 'TgPumpLubricationTypeDriveSide' Rptxt 'Schmierart Antriebsseite' desc 'Schmierart Antriebsseite'</v>
      </c>
      <c r="Q76" s="6" t="str">
        <f t="shared" si="13"/>
        <v>new attcol DbAttribute :TgPumpLubricationTypeDriveSide</v>
      </c>
      <c r="R76" s="6" t="str">
        <f t="shared" si="14"/>
        <v>/TgPumpLubricationTypeDriveSideUDA Rptxt 'Schmierart Antriebsseite' desc 'Schmierart Antriebsseite'</v>
      </c>
    </row>
    <row r="77" spans="1:18" x14ac:dyDescent="0.25">
      <c r="A77" s="21" t="s">
        <v>308</v>
      </c>
      <c r="B77" s="7" t="str">
        <f>SUBSTITUTE(SUBSTITUTE(SUBSTITUTE(SUBSTITUTE(EQUI[[#This Row],[Description]]," ",""),"ä","ae"),"(",""),")","")</f>
        <v>LubricatantControlSystem</v>
      </c>
      <c r="C77" s="6" t="str">
        <f>EQUI[[#Headers],[new uda /]]</f>
        <v>new uda /</v>
      </c>
      <c r="D77" s="6" t="s">
        <v>310</v>
      </c>
      <c r="E77" s="13" t="s">
        <v>333</v>
      </c>
      <c r="F77" s="6" t="str">
        <f>EQUI[[#Headers],[UDA]]</f>
        <v>UDA</v>
      </c>
      <c r="G77" s="6" t="str">
        <f>"Tg"&amp;EQUI[[#This Row],[UDET desc]]&amp;EQUI[[#This Row],[Desc E3D]]</f>
        <v>TgPumpLubricatantControlSystem</v>
      </c>
      <c r="H77" s="6" t="str">
        <f t="shared" si="9"/>
        <v>TgPumpLubricatantControlSystemUDA</v>
      </c>
      <c r="I77" s="6" t="str">
        <f t="shared" si="10"/>
        <v>Ablength 30</v>
      </c>
      <c r="J77" s="6" t="str">
        <f>EQUI[[#Headers],[Ulength 250]]</f>
        <v>Ulength 250</v>
      </c>
      <c r="K77" s="6" t="str">
        <f>EQUI[[#Headers],[Elelist ]]&amp;EQUI[[#This Row],[Target-Type]]</f>
        <v>Elelist :TgObEquipment</v>
      </c>
      <c r="L77" s="6" t="s">
        <v>282</v>
      </c>
      <c r="M77" s="6" t="str">
        <f t="shared" si="11"/>
        <v>udname 'TgPumpLubricatantControlSystem'</v>
      </c>
      <c r="N77" s="6" t="str">
        <f>"Rptxt '"&amp;EQUI[[#This Row],[UDA desc]]&amp;"'"</f>
        <v>Rptxt 'Schmiermittelüberwachung'</v>
      </c>
      <c r="O77" s="6" t="str">
        <f>"desc '"&amp;EQUI[[#This Row],[UDA desc]]&amp;"'"</f>
        <v>desc 'Schmiermittelüberwachung'</v>
      </c>
      <c r="P77" s="6" t="str">
        <f t="shared" si="12"/>
        <v>new uda /TgPumpLubricatantControlSystemUDA utype text Ablength 30 Ulength 250 Elelist :TgObEquipment udname 'TgPumpLubricatantControlSystem' Rptxt 'Schmiermittelüberwachung' desc 'Schmiermittelüberwachung'</v>
      </c>
      <c r="Q77" s="6" t="str">
        <f t="shared" si="13"/>
        <v>new attcol DbAttribute :TgPumpLubricatantControlSystem</v>
      </c>
      <c r="R77" s="6" t="str">
        <f t="shared" si="14"/>
        <v>/TgPumpLubricatantControlSystemUDA Rptxt 'Schmiermittelüberwachung' desc 'Schmiermittelüberwachung'</v>
      </c>
    </row>
    <row r="78" spans="1:18" x14ac:dyDescent="0.25">
      <c r="A78" s="22" t="s">
        <v>309</v>
      </c>
      <c r="B78" s="7" t="str">
        <f>SUBSTITUTE(SUBSTITUTE(SUBSTITUTE(SUBSTITUTE(EQUI[[#This Row],[Description]]," ",""),"ä","ae"),"(",""),")","")</f>
        <v>CoolingBearingSupport</v>
      </c>
      <c r="C78" s="6" t="str">
        <f>EQUI[[#Headers],[new uda /]]</f>
        <v>new uda /</v>
      </c>
      <c r="D78" s="6" t="s">
        <v>310</v>
      </c>
      <c r="E78" s="14" t="s">
        <v>334</v>
      </c>
      <c r="F78" s="6" t="str">
        <f>EQUI[[#Headers],[UDA]]</f>
        <v>UDA</v>
      </c>
      <c r="G78" s="6" t="str">
        <f>"Tg"&amp;EQUI[[#This Row],[UDET desc]]&amp;EQUI[[#This Row],[Desc E3D]]</f>
        <v>TgPumpCoolingBearingSupport</v>
      </c>
      <c r="H78" s="6" t="str">
        <f t="shared" si="9"/>
        <v>TgPumpCoolingBearingSupportUDA</v>
      </c>
      <c r="I78" s="6" t="str">
        <f t="shared" si="10"/>
        <v>Ablength 27</v>
      </c>
      <c r="J78" s="6" t="str">
        <f>EQUI[[#Headers],[Ulength 250]]</f>
        <v>Ulength 250</v>
      </c>
      <c r="K78" s="6" t="str">
        <f>EQUI[[#Headers],[Elelist ]]&amp;EQUI[[#This Row],[Target-Type]]</f>
        <v>Elelist :TgObEquipment</v>
      </c>
      <c r="L78" s="6" t="s">
        <v>282</v>
      </c>
      <c r="M78" s="6" t="str">
        <f t="shared" si="11"/>
        <v>udname 'TgPumpCoolingBearingSupport'</v>
      </c>
      <c r="N78" s="6" t="str">
        <f>"Rptxt '"&amp;EQUI[[#This Row],[UDA desc]]&amp;"'"</f>
        <v>Rptxt 'Lagerträgerkühlung'</v>
      </c>
      <c r="O78" s="6" t="str">
        <f>"desc '"&amp;EQUI[[#This Row],[UDA desc]]&amp;"'"</f>
        <v>desc 'Lagerträgerkühlung'</v>
      </c>
      <c r="P78" s="6" t="str">
        <f t="shared" si="12"/>
        <v>new uda /TgPumpCoolingBearingSupportUDA utype text Ablength 27 Ulength 250 Elelist :TgObEquipment udname 'TgPumpCoolingBearingSupport' Rptxt 'Lagerträgerkühlung' desc 'Lagerträgerkühlung'</v>
      </c>
      <c r="Q78" s="6" t="str">
        <f t="shared" si="13"/>
        <v>new attcol DbAttribute :TgPumpCoolingBearingSupport</v>
      </c>
      <c r="R78" s="6" t="str">
        <f t="shared" si="14"/>
        <v>/TgPumpCoolingBearingSupportUDA Rptxt 'Lagerträgerkühlung' desc 'Lagerträgerkühlung'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0DE9-2AFC-4EA9-B416-D8563FCAB936}">
  <dimension ref="A2:B10"/>
  <sheetViews>
    <sheetView workbookViewId="0">
      <selection activeCell="D25" sqref="D25"/>
    </sheetView>
  </sheetViews>
  <sheetFormatPr baseColWidth="10" defaultRowHeight="15" x14ac:dyDescent="0.25"/>
  <cols>
    <col min="1" max="1" width="30.140625" bestFit="1" customWidth="1"/>
  </cols>
  <sheetData>
    <row r="2" spans="1:2" x14ac:dyDescent="0.25">
      <c r="A2" t="s">
        <v>169</v>
      </c>
    </row>
    <row r="3" spans="1:2" x14ac:dyDescent="0.25">
      <c r="A3" t="s">
        <v>170</v>
      </c>
      <c r="B3">
        <v>-4</v>
      </c>
    </row>
    <row r="4" spans="1:2" x14ac:dyDescent="0.25">
      <c r="A4" t="s">
        <v>171</v>
      </c>
    </row>
    <row r="5" spans="1:2" x14ac:dyDescent="0.25">
      <c r="A5" t="s">
        <v>172</v>
      </c>
    </row>
    <row r="6" spans="1:2" x14ac:dyDescent="0.25">
      <c r="A6" t="s">
        <v>174</v>
      </c>
    </row>
    <row r="7" spans="1:2" x14ac:dyDescent="0.25">
      <c r="A7" t="s">
        <v>173</v>
      </c>
    </row>
    <row r="8" spans="1:2" x14ac:dyDescent="0.25">
      <c r="A8" t="s">
        <v>175</v>
      </c>
      <c r="B8" t="s">
        <v>176</v>
      </c>
    </row>
    <row r="9" spans="1:2" x14ac:dyDescent="0.25">
      <c r="A9" t="s">
        <v>177</v>
      </c>
    </row>
    <row r="10" spans="1:2" x14ac:dyDescent="0.25">
      <c r="A10" t="s">
        <v>178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2441-5712-4352-A7AB-3F42F3E0D287}">
  <dimension ref="A1:K2"/>
  <sheetViews>
    <sheetView workbookViewId="0">
      <selection activeCell="A2" sqref="A2"/>
    </sheetView>
  </sheetViews>
  <sheetFormatPr baseColWidth="10" defaultRowHeight="15" x14ac:dyDescent="0.25"/>
  <cols>
    <col min="1" max="1" width="27.140625" bestFit="1" customWidth="1"/>
    <col min="2" max="2" width="18.85546875" bestFit="1" customWidth="1"/>
    <col min="5" max="5" width="18.5703125" bestFit="1" customWidth="1"/>
    <col min="6" max="6" width="16.7109375" bestFit="1" customWidth="1"/>
    <col min="7" max="7" width="15.85546875" bestFit="1" customWidth="1"/>
    <col min="9" max="9" width="25.7109375" bestFit="1" customWidth="1"/>
    <col min="11" max="12" width="37.85546875" bestFit="1" customWidth="1"/>
  </cols>
  <sheetData>
    <row r="1" spans="1:11" x14ac:dyDescent="0.25">
      <c r="H1" t="s">
        <v>154</v>
      </c>
      <c r="K1" t="s">
        <v>156</v>
      </c>
    </row>
    <row r="2" spans="1:11" x14ac:dyDescent="0.25">
      <c r="A2" t="s">
        <v>145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153</v>
      </c>
      <c r="K2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UDA</vt:lpstr>
      <vt:lpstr>UDA_EQUI</vt:lpstr>
      <vt:lpstr>TgREFOb</vt:lpstr>
      <vt:lpstr>UDET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Mayer</dc:creator>
  <cp:lastModifiedBy>Martin Mayer</cp:lastModifiedBy>
  <dcterms:created xsi:type="dcterms:W3CDTF">2024-03-26T10:38:57Z</dcterms:created>
  <dcterms:modified xsi:type="dcterms:W3CDTF">2025-07-08T08:14:50Z</dcterms:modified>
</cp:coreProperties>
</file>