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TML" state="visible" r:id="rId3"/>
    <sheet sheetId="2" name="CSS" state="visible" r:id="rId4"/>
    <sheet sheetId="3" name="Sass" state="visible" r:id="rId5"/>
    <sheet sheetId="4" name="JavaScript" state="visible" r:id="rId6"/>
    <sheet sheetId="5" name="JavaScript(1)" state="visible" r:id="rId7"/>
    <sheet sheetId="6" name="JavaScript(2)" state="visible" r:id="rId8"/>
    <sheet sheetId="7" name="jQuery" state="visible" r:id="rId9"/>
  </sheets>
  <definedNames>
    <definedName hidden="1" name="_xlnm._FilterDatabase" localSheetId="0">HTML!$A$1:$B$34</definedName>
    <definedName hidden="1" name="_xlnm._FilterDatabase" localSheetId="1">CSS!$A$1:$B$34</definedName>
    <definedName hidden="1" name="_xlnm._FilterDatabase" localSheetId="2">Sass!$A$1:$B$25</definedName>
    <definedName hidden="1" name="_xlnm._FilterDatabase" localSheetId="3">JavaScript!$A$1:$B$36</definedName>
    <definedName hidden="1" name="_xlnm._FilterDatabase" localSheetId="4">'JavaScript(1)'!$A$1:$B$25</definedName>
    <definedName hidden="1" name="_xlnm._FilterDatabase" localSheetId="5">'JavaScript(2)'!$A$1:$B$29</definedName>
  </definedNames>
  <calcPr/>
</workbook>
</file>

<file path=xl/sharedStrings.xml><?xml version="1.0" encoding="utf-8"?>
<sst xmlns="http://schemas.openxmlformats.org/spreadsheetml/2006/main">
  <si>
    <t>#</t>
  </si>
  <si>
    <t>Herramienta</t>
  </si>
  <si>
    <t>#</t>
  </si>
  <si>
    <t>Herramienta</t>
  </si>
  <si>
    <t>#</t>
  </si>
  <si>
    <t>Herramienta</t>
  </si>
  <si>
    <t>#</t>
  </si>
  <si>
    <t>Herramienta</t>
  </si>
  <si>
    <t>List.js</t>
  </si>
  <si>
    <t>http://headjs.com/</t>
  </si>
  <si>
    <t>#</t>
  </si>
  <si>
    <t>Herramienta</t>
  </si>
  <si>
    <t>#</t>
  </si>
  <si>
    <t>Herramienta</t>
  </si>
  <si>
    <t>#</t>
  </si>
  <si>
    <t>Herramienta</t>
  </si>
  <si>
    <t>https://github.com/raphaelcruzeiro/jquery-notebook</t>
  </si>
  <si>
    <t>http://osvaldas.info/image-lightbox-responsive-touch-friendly</t>
  </si>
  <si>
    <t>youmightnotneedjquery.com/</t>
  </si>
  <si>
    <t>github.com/carrot/share-button</t>
  </si>
  <si>
    <t>github.com/matthieua/WOW</t>
  </si>
  <si>
    <t>webdesignledger.com/tools/best-jquery-plugins-of-2013</t>
  </si>
  <si>
    <t>www.dynatable.com/</t>
  </si>
  <si>
    <t>github.com/zertosh/jquery-audit</t>
  </si>
  <si>
    <t>briangonzalez.github.io/jquery.adaptive-backgrounds.js/</t>
  </si>
  <si>
    <t>www.bigfootjs.com/</t>
  </si>
  <si>
    <t>ubilabs.github.io/geocomplete/</t>
  </si>
  <si>
    <t>lirancohen.github.io/stickUp/</t>
  </si>
  <si>
    <t>circletype.labwire.ca/</t>
  </si>
  <si>
    <t>kylestetz.github.io/CLNDR/</t>
  </si>
  <si>
    <t>www.uibox.in/tag/typeahead</t>
  </si>
  <si>
    <t>jqueryboilerplate.com</t>
  </si>
  <si>
    <t>salvattore.com</t>
  </si>
  <si>
    <t>git.aaronlumsden.com/tidytime.js/</t>
  </si>
  <si>
    <t>cosmos.layervault.com/typer-js.html</t>
  </si>
  <si>
    <t>flippinawesome.org/2013/05/06/5-things-you-should-stop-doing-with-jquery/</t>
  </si>
  <si>
    <t>jquer.in/betterToggle-jquery-plugin/</t>
  </si>
  <si>
    <t>mcpants.github.io/jquery.shapeshift/</t>
  </si>
  <si>
    <t>projects.jga.me/jquery-builder/</t>
  </si>
  <si>
    <t>djave-co.github.io/jCypher/</t>
  </si>
  <si>
    <t>nicolasbize.github.io/magicsuggest/</t>
  </si>
  <si>
    <t>github.com/ququplay/jquery-mobile-flat-ui-theme</t>
  </si>
  <si>
    <t>www.berriart.com/sidr/</t>
  </si>
  <si>
    <t>ivaynberg.github.io/select2/</t>
  </si>
  <si>
    <t>webpop.github.io/jquery.pin/</t>
  </si>
  <si>
    <t>creativeaura.github.io/threesixty-slider/</t>
  </si>
  <si>
    <t>nathanbarry.com/step-by-step-landing-page-copywriting/</t>
  </si>
  <si>
    <t>learn.jquery.com</t>
  </si>
  <si>
    <t>paulkinzett.github.io/toolbar/</t>
  </si>
  <si>
    <t>srobbin.com/jquery-plugins/backstretch/</t>
  </si>
  <si>
    <t>jpanelmenu.com</t>
  </si>
  <si>
    <t>tympanus.net/codrops/2012/10/17/pfold-paper-like-unfolding-effect/</t>
  </si>
  <si>
    <t>zurb.com/playground/jquery-joyride-feature-tour-plugin</t>
  </si>
  <si>
    <t>www.frescojs.com</t>
  </si>
  <si>
    <t>johnpolacek.github.io/MagicNav.js/</t>
  </si>
  <si>
    <t>jquerypicture.com</t>
  </si>
  <si>
    <t>dfcb.github.io/BigVideo.js/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</si>
</sst>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name val="Arial"/>
    </font>
    <font>
      <b/>
    </font>
    <font/>
    <font/>
    <font>
      <u/>
      <color rgb="FF0000FF"/>
    </font>
    <font>
      <u/>
    </font>
    <font>
      <sz val="10.0"/>
      <name val="Arial"/>
    </font>
    <font>
      <b/>
    </font>
    <font/>
    <font>
      <u/>
      <color rgb="FF0000FF"/>
    </font>
    <font>
      <u/>
      <sz val="10.0"/>
      <color rgb="FF0000FF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 horizontal="center"/>
    </xf>
    <xf fillId="0" xfId="0" numFmtId="0" borderId="1" applyFont="1" fontId="2"/>
    <xf applyAlignment="1" fillId="0" xfId="0" numFmtId="0" borderId="1" applyFont="1" fontId="3">
      <alignment vertical="center" horizontal="center"/>
    </xf>
    <xf applyAlignment="1" fillId="0" xfId="0" numFmtId="0" borderId="1" applyFont="1" fontId="4">
      <alignment vertical="center" horizontal="center"/>
    </xf>
    <xf applyAlignment="1" fillId="0" xfId="0" numFmtId="0" borderId="1" applyFont="1" fontId="5">
      <alignment vertical="center" horizontal="center"/>
    </xf>
    <xf fillId="0" xfId="0" numFmtId="0" borderId="1" applyFont="1" fontId="6"/>
    <xf fillId="0" xfId="0" numFmtId="0" borderId="1" applyFont="1" fontId="7"/>
    <xf applyAlignment="1" fillId="0" xfId="0" numFmtId="0" borderId="1" applyFont="1" fontId="8">
      <alignment horizontal="center"/>
    </xf>
    <xf fillId="0" xfId="0" numFmtId="0" borderId="1" applyFont="1" fontId="9"/>
    <xf fillId="0" xfId="0" numFmtId="0" borderId="1" applyFont="1" fontId="10"/>
    <xf fillId="0" xfId="0" numFmtId="0" borderId="1" applyFont="1" fontId="1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s://sublime.wbond.net/installation" Type="http://schemas.openxmlformats.org/officeDocument/2006/relationships/hyperlink" TargetMode="External" Id="rId19"/><Relationship Target="http://geelen.github.io/x-gif/" Type="http://schemas.openxmlformats.org/officeDocument/2006/relationships/hyperlink" TargetMode="External" Id="rId18"/><Relationship Target="http://css-tricks.com/html5-meter-element/" Type="http://schemas.openxmlformats.org/officeDocument/2006/relationships/hyperlink" TargetMode="External" Id="rId17"/><Relationship Target="http://html5doctor.com/element-index/" Type="http://schemas.openxmlformats.org/officeDocument/2006/relationships/hyperlink" TargetMode="External" Id="rId16"/><Relationship Target="http://nativeformelements.com/" Type="http://schemas.openxmlformats.org/officeDocument/2006/relationships/hyperlink" TargetMode="External" Id="rId15"/><Relationship Target="http://sixrevisions.com/html5/new-html5-form-input-types/" Type="http://schemas.openxmlformats.org/officeDocument/2006/relationships/hyperlink" TargetMode="External" Id="rId14"/><Relationship Target="http://www.noisetexturegenerator.com/" Type="http://schemas.openxmlformats.org/officeDocument/2006/relationships/hyperlink" TargetMode="External" Id="rId30"/><Relationship Target="http://www.catswhocode.com/blog/cross-browser-compatible-html5-videos" Type="http://schemas.openxmlformats.org/officeDocument/2006/relationships/hyperlink" TargetMode="External" Id="rId12"/><Relationship Target="http://font-combinator.com/" Type="http://schemas.openxmlformats.org/officeDocument/2006/relationships/hyperlink" TargetMode="External" Id="rId31"/><Relationship Target="http://daker.me/2013/05/5-html5-features-you-need-to-know.html" Type="http://schemas.openxmlformats.org/officeDocument/2006/relationships/hyperlink" TargetMode="External" Id="rId13"/><Relationship Target="http://html5doctor.com/the-progress-element/" Type="http://schemas.openxmlformats.org/officeDocument/2006/relationships/hyperlink" TargetMode="External" Id="rId10"/><Relationship Target="http://html5doctor.com/html5-forms-input-types/" Type="http://schemas.openxmlformats.org/officeDocument/2006/relationships/hyperlink" TargetMode="External" Id="rId11"/><Relationship Target="../drawings/drawing1.xml" Type="http://schemas.openxmlformats.org/officeDocument/2006/relationships/drawing" Id="rId34"/><Relationship Target="http://www.unsplash.com/" Type="http://schemas.openxmlformats.org/officeDocument/2006/relationships/hyperlink" TargetMode="External" Id="rId32"/><Relationship Target="http://practicaltypography.com/" Type="http://schemas.openxmlformats.org/officeDocument/2006/relationships/hyperlink" TargetMode="External" Id="rId33"/><Relationship Target="https://tinypng.com/" Type="http://schemas.openxmlformats.org/officeDocument/2006/relationships/hyperlink" TargetMode="External" Id="rId29"/><Relationship Target="http://modernuiicons.com/" Type="http://schemas.openxmlformats.org/officeDocument/2006/relationships/hyperlink" TargetMode="External" Id="rId26"/><Relationship Target="http://genericons.com/" Type="http://schemas.openxmlformats.org/officeDocument/2006/relationships/hyperlink" TargetMode="External" Id="rId25"/><Relationship Target="http://iconmonstr.com/" Type="http://schemas.openxmlformats.org/officeDocument/2006/relationships/hyperlink" TargetMode="External" Id="rId28"/><Relationship Target="http://www.typicons.com/" Type="http://schemas.openxmlformats.org/officeDocument/2006/relationships/hyperlink" TargetMode="External" Id="rId27"/><Relationship Target="http://www.w3.org/" Type="http://schemas.openxmlformats.org/officeDocument/2006/relationships/hyperlink" TargetMode="External" Id="rId2"/><Relationship Target="https://useiconic.com/" Type="http://schemas.openxmlformats.org/officeDocument/2006/relationships/hyperlink" TargetMode="External" Id="rId21"/><Relationship Target="http://librosweb.es/" Type="http://schemas.openxmlformats.org/officeDocument/2006/relationships/hyperlink" TargetMode="External" Id="rId1"/><Relationship Target="http://ionicons.com/" Type="http://schemas.openxmlformats.org/officeDocument/2006/relationships/hyperlink" TargetMode="External" Id="rId22"/><Relationship Target="http://www.w3schools.com/tags/" Type="http://schemas.openxmlformats.org/officeDocument/2006/relationships/hyperlink" TargetMode="External" Id="rId4"/><Relationship Target="http://www.iconsdb.com/" Type="http://schemas.openxmlformats.org/officeDocument/2006/relationships/hyperlink" TargetMode="External" Id="rId23"/><Relationship Target="http://stackoverflow.com/" Type="http://schemas.openxmlformats.org/officeDocument/2006/relationships/hyperlink" TargetMode="External" Id="rId3"/><Relationship Target="http://simpleicons.org/" Type="http://schemas.openxmlformats.org/officeDocument/2006/relationships/hyperlink" TargetMode="External" Id="rId24"/><Relationship Target="http://sublimall.org/" Type="http://schemas.openxmlformats.org/officeDocument/2006/relationships/hyperlink" TargetMode="External" Id="rId20"/><Relationship Target="http://www.html5rocks.com/" Type="http://schemas.openxmlformats.org/officeDocument/2006/relationships/hyperlink" TargetMode="External" Id="rId9"/><Relationship Target="http://caniuse.com/" Type="http://schemas.openxmlformats.org/officeDocument/2006/relationships/hyperlink" TargetMode="External" Id="rId6"/><Relationship Target="http://www.w3schools.com/html/html_entities.asp" Type="http://schemas.openxmlformats.org/officeDocument/2006/relationships/hyperlink" TargetMode="External" Id="rId5"/><Relationship Target="http://meettheipsums.com/" Type="http://schemas.openxmlformats.org/officeDocument/2006/relationships/hyperlink" TargetMode="External" Id="rId8"/><Relationship Target="http://es.lipsum.com/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8"/><Relationship Target="http://tympanus.net/Development/AnimatedBooks/" Type="http://schemas.openxmlformats.org/officeDocument/2006/relationships/hyperlink" TargetMode="External" Id="rId17"/><Relationship Target="http://tridiv.com/" Type="http://schemas.openxmlformats.org/officeDocument/2006/relationships/hyperlink" TargetMode="External" Id="rId16"/><Relationship Target="http://www.developerdrive.com/2013/08/introducing-css3-multiple-backgrounds/" Type="http://schemas.openxmlformats.org/officeDocument/2006/relationships/hyperlink" TargetMode="External" Id="rId15"/><Relationship Target="http://www.mademyday.de/css-height-equals-width-with-pure-css.html" Type="http://schemas.openxmlformats.org/officeDocument/2006/relationships/hyperlink" TargetMode="External" Id="rId14"/><Relationship Target="http://yostudios.github.io/Spritemapper/" Type="http://schemas.openxmlformats.org/officeDocument/2006/relationships/hyperlink" TargetMode="External" Id="rId12"/><Relationship Target="http://photon.attasi.com/" Type="http://schemas.openxmlformats.org/officeDocument/2006/relationships/hyperlink" TargetMode="External" Id="rId13"/><Relationship Target="http://www.jordanm.co.uk/lab/topdrawer" Type="http://schemas.openxmlformats.org/officeDocument/2006/relationships/hyperlink" TargetMode="External" Id="rId10"/><Relationship Target="http://procssor.com/" Type="http://schemas.openxmlformats.org/officeDocument/2006/relationships/hyperlink" TargetMode="External" Id="rId11"/><Relationship Target="http://cssaz.tumblr.com/" Type="http://schemas.openxmlformats.org/officeDocument/2006/relationships/hyperlink" TargetMode="External" Id="rId2"/><Relationship Target="http://elrumordelaluz.github.io/csshake/" Type="http://schemas.openxmlformats.org/officeDocument/2006/relationships/hyperlink" TargetMode="External" Id="rId1"/><Relationship Target="http://ianlunn.github.io/Hover/" Type="http://schemas.openxmlformats.org/officeDocument/2006/relationships/hyperlink" TargetMode="External" Id="rId4"/><Relationship Target="http://css-tricks.com/css-animation-tricks/" Type="http://schemas.openxmlformats.org/officeDocument/2006/relationships/hyperlink" TargetMode="External" Id="rId3"/><Relationship Target="http://www.uiplayground.in/css3-icons/" Type="http://schemas.openxmlformats.org/officeDocument/2006/relationships/hyperlink" TargetMode="External" Id="rId9"/><Relationship Target="http://tobiasahlin.com/spinkit/" Type="http://schemas.openxmlformats.org/officeDocument/2006/relationships/hyperlink" TargetMode="External" Id="rId6"/><Relationship Target="http://tympanus.net/Development/ProgressButtonStyles/" Type="http://schemas.openxmlformats.org/officeDocument/2006/relationships/hyperlink" TargetMode="External" Id="rId5"/><Relationship Target="http://sarasoueidan.com/blog/css-shapes/index.html" Type="http://schemas.openxmlformats.org/officeDocument/2006/relationships/hyperlink" TargetMode="External" Id="rId8"/><Relationship Target="http://timseverien.nl/posts/css-alignment-and-sizing/" Type="http://schemas.openxmlformats.org/officeDocument/2006/relationships/hyperlink" TargetMode="External" Id="rId7"/></Relationships>
</file>

<file path=xl/worksheets/_rels/sheet3.xml.rels><?xml version="1.0" encoding="UTF-8" standalone="yes"?><Relationships xmlns="http://schemas.openxmlformats.org/package/2006/relationships"><Relationship Target="http://zerosixthree.se/8-sass-mixins-you-must-have-in-your-toolbox/" Type="http://schemas.openxmlformats.org/officeDocument/2006/relationships/hyperlink" TargetMode="External" Id="rId2"/><Relationship Target="http://www.sache.in/" Type="http://schemas.openxmlformats.org/officeDocument/2006/relationships/hyperlink" TargetMode="External" Id="rId1"/><Relationship Target="http://sassmeister.com/" Type="http://schemas.openxmlformats.org/officeDocument/2006/relationships/hyperlink" TargetMode="External" Id="rId4"/><Relationship Target="https://github.com/csswizardry/typecsset" Type="http://schemas.openxmlformats.org/officeDocument/2006/relationships/hyperlink" TargetMode="External" Id="rId3"/><Relationship Target="../drawings/drawing3.xml" Type="http://schemas.openxmlformats.org/officeDocument/2006/relationships/drawing" Id="rId9"/><Relationship Target="http://web-design-weekly.com/2013/05/12/handy-sass-mixins/" Type="http://schemas.openxmlformats.org/officeDocument/2006/relationships/hyperlink" TargetMode="External" Id="rId6"/><Relationship Target="http://css-tricks.com/sass-style-guide/" Type="http://schemas.openxmlformats.org/officeDocument/2006/relationships/hyperlink" TargetMode="External" Id="rId5"/><Relationship Target="http://sass.fffunction.co/" Type="http://schemas.openxmlformats.org/officeDocument/2006/relationships/hyperlink" TargetMode="External" Id="rId8"/><Relationship Target="http://gumbyframework.com/" Type="http://schemas.openxmlformats.org/officeDocument/2006/relationships/hyperlink" TargetMode="External" Id="rId7"/></Relationships>
</file>

<file path=xl/worksheets/_rels/sheet4.xml.rels><?xml version="1.0" encoding="UTF-8" standalone="yes"?><Relationships xmlns="http://schemas.openxmlformats.org/package/2006/relationships"><Relationship Target="http://www.enddash.com/" Type="http://schemas.openxmlformats.org/officeDocument/2006/relationships/hyperlink" TargetMode="External" Id="rId19"/><Relationship Target="../drawings/drawing4.xml" Type="http://schemas.openxmlformats.org/officeDocument/2006/relationships/drawing" Id="rId36"/><Relationship Target="http://listjs.com/" Type="http://schemas.openxmlformats.org/officeDocument/2006/relationships/hyperlink" TargetMode="External" Id="rId18"/><Relationship Target="http://oridomi.com/" Type="http://schemas.openxmlformats.org/officeDocument/2006/relationships/hyperlink" TargetMode="External" Id="rId17"/><Relationship Target="http://davidshimjs.github.io/qrcodejs/" Type="http://schemas.openxmlformats.org/officeDocument/2006/relationships/hyperlink" TargetMode="External" Id="rId16"/><Relationship Target="http://atmb4u.github.io/AutoJS/" Type="http://schemas.openxmlformats.org/officeDocument/2006/relationships/hyperlink" TargetMode="External" Id="rId15"/><Relationship Target="http://wicky.nillia.ms/headroom.js/" Type="http://schemas.openxmlformats.org/officeDocument/2006/relationships/hyperlink" TargetMode="External" Id="rId14"/><Relationship Target="http://matthew.wagerfield.com/parallax/index.html" Type="http://schemas.openxmlformats.org/officeDocument/2006/relationships/hyperlink" TargetMode="External" Id="rId30"/><Relationship Target="http://mark-rolich.github.io/Magnifier.js/" Type="http://schemas.openxmlformats.org/officeDocument/2006/relationships/hyperlink" TargetMode="External" Id="rId12"/><Relationship Target="http://labs.bigroomstudios.com/libraries/animo-js" Type="http://schemas.openxmlformats.org/officeDocument/2006/relationships/hyperlink" TargetMode="External" Id="rId31"/><Relationship Target="http://yyx990803.github.io/zoomerang/" Type="http://schemas.openxmlformats.org/officeDocument/2006/relationships/hyperlink" TargetMode="External" Id="rId13"/><Relationship Target="https://pornel.net/slip/" Type="http://schemas.openxmlformats.org/officeDocument/2006/relationships/hyperlink" TargetMode="External" Id="rId10"/><Relationship Target="http://planetaryjs.com/" Type="http://schemas.openxmlformats.org/officeDocument/2006/relationships/hyperlink" TargetMode="External" Id="rId11"/><Relationship Target="http://jsperf.com/" Type="http://schemas.openxmlformats.org/officeDocument/2006/relationships/hyperlink" TargetMode="External" Id="rId34"/><Relationship Target="http://headjs.com/" Type="http://schemas.openxmlformats.org/officeDocument/2006/relationships/hyperlink" TargetMode="External" Id="rId35"/><Relationship Target="http://complete-ly.appspot.com/" Type="http://schemas.openxmlformats.org/officeDocument/2006/relationships/hyperlink" TargetMode="External" Id="rId32"/><Relationship Target="http://omarshammas.github.io/formancejs" Type="http://schemas.openxmlformats.org/officeDocument/2006/relationships/hyperlink" TargetMode="External" Id="rId33"/><Relationship Target="https://github.com/jonathanstark/FastActive" Type="http://schemas.openxmlformats.org/officeDocument/2006/relationships/hyperlink" TargetMode="External" Id="rId29"/><Relationship Target="http://darsa.in/motio/" Type="http://schemas.openxmlformats.org/officeDocument/2006/relationships/hyperlink" TargetMode="External" Id="rId26"/><Relationship Target="http://benhowdle.im/touche/" Type="http://schemas.openxmlformats.org/officeDocument/2006/relationships/hyperlink" TargetMode="External" Id="rId25"/><Relationship Target="http://lodash.com/" Type="http://schemas.openxmlformats.org/officeDocument/2006/relationships/hyperlink" TargetMode="External" Id="rId28"/><Relationship Target="http://List.js" Type="http://schemas.openxmlformats.org/officeDocument/2006/relationships/hyperlink" TargetMode="External" Id="rId27"/><Relationship Target="http://firstopinion.github.io/formatter.js/" Type="http://schemas.openxmlformats.org/officeDocument/2006/relationships/hyperlink" TargetMode="External" Id="rId21"/><Relationship Target="http://usablica.github.io/progress.js/" Type="http://schemas.openxmlformats.org/officeDocument/2006/relationships/hyperlink" TargetMode="External" Id="rId2"/><Relationship Target="http://wellcaffeinated.net/PhysicsJS/" Type="http://schemas.openxmlformats.org/officeDocument/2006/relationships/hyperlink" TargetMode="External" Id="rId22"/><Relationship Target="http://nanobar.micronube.com/" Type="http://schemas.openxmlformats.org/officeDocument/2006/relationships/hyperlink" TargetMode="External" Id="rId1"/><Relationship Target="https://github.com/airbnb/javascript" Type="http://schemas.openxmlformats.org/officeDocument/2006/relationships/hyperlink" TargetMode="External" Id="rId23"/><Relationship Target="https://github.com/ariya/kinetic" Type="http://schemas.openxmlformats.org/officeDocument/2006/relationships/hyperlink" TargetMode="External" Id="rId4"/><Relationship Target="http://zero.milosz.ca/" Type="http://schemas.openxmlformats.org/officeDocument/2006/relationships/hyperlink" TargetMode="External" Id="rId24"/><Relationship Target="http://instantclick.io/" Type="http://schemas.openxmlformats.org/officeDocument/2006/relationships/hyperlink" TargetMode="External" Id="rId3"/><Relationship Target="http://creditcardjs.com/" Type="http://schemas.openxmlformats.org/officeDocument/2006/relationships/hyperlink" TargetMode="External" Id="rId20"/><Relationship Target="http://flippinawesome.org/2013/12/23/45-useful-javascript-tips-tricks-and-best-practices/" Type="http://schemas.openxmlformats.org/officeDocument/2006/relationships/hyperlink" TargetMode="External" Id="rId9"/><Relationship Target="http://jstherightway.org/" Type="http://schemas.openxmlformats.org/officeDocument/2006/relationships/hyperlink" TargetMode="External" Id="rId6"/><Relationship Target="http://serkanyersen.github.io/ifvisible.js/" Type="http://schemas.openxmlformats.org/officeDocument/2006/relationships/hyperlink" TargetMode="External" Id="rId5"/><Relationship Target="http://inorganik.github.io/countUp.js/" Type="http://schemas.openxmlformats.org/officeDocument/2006/relationships/hyperlink" TargetMode="External" Id="rId8"/><Relationship Target="http://soulwire.github.io/fit.js/" Type="http://schemas.openxmlformats.org/officeDocument/2006/relationships/hyperlink" TargetMode="External" Id="rId7"/></Relationships>
</file>

<file path=xl/worksheets/_rels/sheet5.xml.rels><?xml version="1.0" encoding="UTF-8" standalone="yes"?><Relationships xmlns="http://schemas.openxmlformats.org/package/2006/relationships"><Relationship Target="https://github.com/jakiestfu/Snap.js/" Type="http://schemas.openxmlformats.org/officeDocument/2006/relationships/hyperlink" TargetMode="External" Id="rId19"/><Relationship Target="http://packery.metafizzy.co/" Type="http://schemas.openxmlformats.org/officeDocument/2006/relationships/hyperlink" TargetMode="External" Id="rId18"/><Relationship Target="http://eightmedia.github.io/hammer.js/" Type="http://schemas.openxmlformats.org/officeDocument/2006/relationships/hyperlink" TargetMode="External" Id="rId17"/><Relationship Target="http://kamilczujowski.github.io/least/" Type="http://schemas.openxmlformats.org/officeDocument/2006/relationships/hyperlink" TargetMode="External" Id="rId16"/><Relationship Target="http://easelinc.github.io/tourist/" Type="http://schemas.openxmlformats.org/officeDocument/2006/relationships/hyperlink" TargetMode="External" Id="rId15"/><Relationship Target="http://labs.mintchaos.com/flippant.js/" Type="http://schemas.openxmlformats.org/officeDocument/2006/relationships/hyperlink" TargetMode="External" Id="rId14"/><Relationship Target="http://jnordberg.github.io/gif.js/" Type="http://schemas.openxmlformats.org/officeDocument/2006/relationships/hyperlink" TargetMode="External" Id="rId12"/><Relationship Target="http://www.jsdb.io/?sort=trending" Type="http://schemas.openxmlformats.org/officeDocument/2006/relationships/hyperlink" TargetMode="External" Id="rId13"/><Relationship Target="http://jointjs.com/" Type="http://schemas.openxmlformats.org/officeDocument/2006/relationships/hyperlink" TargetMode="External" Id="rId10"/><Relationship Target="http://www.javascriptoo.com/" Type="http://schemas.openxmlformats.org/officeDocument/2006/relationships/hyperlink" TargetMode="External" Id="rId11"/><Relationship Target="../drawings/drawing5.xml" Type="http://schemas.openxmlformats.org/officeDocument/2006/relationships/drawing" Id="rId25"/><Relationship Target="http://heelhook.github.io/chardin.js/" Type="http://schemas.openxmlformats.org/officeDocument/2006/relationships/hyperlink" TargetMode="External" Id="rId21"/><Relationship Target="http://craig.is/killing/mice" Type="http://schemas.openxmlformats.org/officeDocument/2006/relationships/hyperlink" TargetMode="External" Id="rId2"/><Relationship Target="http://eragonj.github.io/Trip.js/" Type="http://schemas.openxmlformats.org/officeDocument/2006/relationships/hyperlink" TargetMode="External" Id="rId22"/><Relationship Target="http://d3js.org/" Type="http://schemas.openxmlformats.org/officeDocument/2006/relationships/hyperlink" TargetMode="External" Id="rId1"/><Relationship Target="http://www.goodboydigital.com/pixi-js-is-out/" Type="http://schemas.openxmlformats.org/officeDocument/2006/relationships/hyperlink" TargetMode="External" Id="rId23"/><Relationship Target="https://github.com/jpillora/xdomain" Type="http://schemas.openxmlformats.org/officeDocument/2006/relationships/hyperlink" TargetMode="External" Id="rId4"/><Relationship Target="http://usablica.github.io/intro.js/" Type="http://schemas.openxmlformats.org/officeDocument/2006/relationships/hyperlink" TargetMode="External" Id="rId24"/><Relationship Target="http://lab.ejci.net/favico.js/" Type="http://schemas.openxmlformats.org/officeDocument/2006/relationships/hyperlink" TargetMode="External" Id="rId3"/><Relationship Target="http://amsul.ca/pickadate.js/" Type="http://schemas.openxmlformats.org/officeDocument/2006/relationships/hyperlink" TargetMode="External" Id="rId20"/><Relationship Target="http://www.ractivejs.org/" Type="http://schemas.openxmlformats.org/officeDocument/2006/relationships/hyperlink" TargetMode="External" Id="rId9"/><Relationship Target="http://ricostacruz.com/nprogress/" Type="http://schemas.openxmlformats.org/officeDocument/2006/relationships/hyperlink" TargetMode="External" Id="rId6"/><Relationship Target="http://simplefocus.com/flowtype/" Type="http://schemas.openxmlformats.org/officeDocument/2006/relationships/hyperlink" TargetMode="External" Id="rId5"/><Relationship Target="http://kineticjs.com/" Type="http://schemas.openxmlformats.org/officeDocument/2006/relationships/hyperlink" TargetMode="External" Id="rId8"/><Relationship Target="http://www.thinkful.com/learn/javascript-best-practices-1/" Type="http://schemas.openxmlformats.org/officeDocument/2006/relationships/hyperlink" TargetMode="External" Id="rId7"/></Relationships>
</file>

<file path=xl/worksheets/_rels/sheet6.xml.rels><?xml version="1.0" encoding="UTF-8" standalone="yes"?><Relationships xmlns="http://schemas.openxmlformats.org/package/2006/relationships"><Relationship Target="http://www.sitepoint.com/beginners-guide-to-javascript-date-and-time/" Type="http://schemas.openxmlformats.org/officeDocument/2006/relationships/hyperlink" TargetMode="External" Id="rId19"/><Relationship Target="http://dan-silver.github.io/ElementTransitions.js/" Type="http://schemas.openxmlformats.org/officeDocument/2006/relationships/hyperlink" TargetMode="External" Id="rId18"/><Relationship Target="http://epiceditor.com/" Type="http://schemas.openxmlformats.org/officeDocument/2006/relationships/hyperlink" TargetMode="External" Id="rId17"/><Relationship Target="http://speakingjs.com/" Type="http://schemas.openxmlformats.org/officeDocument/2006/relationships/hyperlink" TargetMode="External" Id="rId16"/><Relationship Target="http://fgnass.github.io/spin.js/" Type="http://schemas.openxmlformats.org/officeDocument/2006/relationships/hyperlink" TargetMode="External" Id="rId15"/><Relationship Target="https://github.com/js-coder/cookie.js" Type="http://schemas.openxmlformats.org/officeDocument/2006/relationships/hyperlink" TargetMode="External" Id="rId14"/><Relationship Target="https://brad.is/coding/BigScreen/" Type="http://schemas.openxmlformats.org/officeDocument/2006/relationships/hyperlink" TargetMode="External" Id="rId12"/><Relationship Target="http://justgage.com/" Type="http://schemas.openxmlformats.org/officeDocument/2006/relationships/hyperlink" TargetMode="External" Id="rId13"/><Relationship Target="http://lab.hakim.se/fokus/" Type="http://schemas.openxmlformats.org/officeDocument/2006/relationships/hyperlink" TargetMode="External" Id="rId10"/><Relationship Target="http://momentjs.com/" Type="http://schemas.openxmlformats.org/officeDocument/2006/relationships/hyperlink" TargetMode="External" Id="rId11"/><Relationship Target="../drawings/drawing6.xml" Type="http://schemas.openxmlformats.org/officeDocument/2006/relationships/drawing" Id="rId29"/><Relationship Target="http://rubyjs.org/" Type="http://schemas.openxmlformats.org/officeDocument/2006/relationships/hyperlink" TargetMode="External" Id="rId26"/><Relationship Target="http://jschr.github.io/textillate/" Type="http://schemas.openxmlformats.org/officeDocument/2006/relationships/hyperlink" TargetMode="External" Id="rId25"/><Relationship Target="http://www.sequencejs.com/" Type="http://schemas.openxmlformats.org/officeDocument/2006/relationships/hyperlink" TargetMode="External" Id="rId28"/><Relationship Target="http://parsleyjs.org/" Type="http://schemas.openxmlformats.org/officeDocument/2006/relationships/hyperlink" TargetMode="External" Id="rId27"/><Relationship Target="http://www.svgjs.com/" Type="http://schemas.openxmlformats.org/officeDocument/2006/relationships/hyperlink" TargetMode="External" Id="rId21"/><Relationship Target="http://fabien-d.github.io/alertify.js/" Type="http://schemas.openxmlformats.org/officeDocument/2006/relationships/hyperlink" TargetMode="External" Id="rId2"/><Relationship Target="http://twitter.github.io/typeahead.js/" Type="http://schemas.openxmlformats.org/officeDocument/2006/relationships/hyperlink" TargetMode="External" Id="rId22"/><Relationship Target="http://tenxer.github.io/xcharts/" Type="http://schemas.openxmlformats.org/officeDocument/2006/relationships/hyperlink" TargetMode="External" Id="rId1"/><Relationship Target="http://www.dropzonejs.com/" Type="http://schemas.openxmlformats.org/officeDocument/2006/relationships/hyperlink" TargetMode="External" Id="rId23"/><Relationship Target="http://microjs.com/#" Type="http://schemas.openxmlformats.org/officeDocument/2006/relationships/hyperlink" TargetMode="External" Id="rId4"/><Relationship Target="http://compatibility.shwups-cms.ch/de/home/" Type="http://schemas.openxmlformats.org/officeDocument/2006/relationships/hyperlink" TargetMode="External" Id="rId24"/><Relationship Target="http://simplecartjs.org/" Type="http://schemas.openxmlformats.org/officeDocument/2006/relationships/hyperlink" TargetMode="External" Id="rId3"/><Relationship Target="http://benhowdle.im/svgeezy/" Type="http://schemas.openxmlformats.org/officeDocument/2006/relationships/hyperlink" TargetMode="External" Id="rId20"/><Relationship Target="https://github.com/amail/Verimail.js" Type="http://schemas.openxmlformats.org/officeDocument/2006/relationships/hyperlink" TargetMode="External" Id="rId9"/><Relationship Target="http://bonsaijs.org/" Type="http://schemas.openxmlformats.org/officeDocument/2006/relationships/hyperlink" TargetMode="External" Id="rId6"/><Relationship Target="http://bootboxjs.com/" Type="http://schemas.openxmlformats.org/officeDocument/2006/relationships/hyperlink" TargetMode="External" Id="rId5"/><Relationship Target="http://todomvc.com/" Type="http://schemas.openxmlformats.org/officeDocument/2006/relationships/hyperlink" TargetMode="External" Id="rId8"/><Relationship Target="http://wicky.nillia.ms/enquire.js/" Type="http://schemas.openxmlformats.org/officeDocument/2006/relationships/hyperlink" TargetMode="External" Id="rId7"/></Relationships>
</file>

<file path=xl/worksheets/_rels/sheet7.xml.rels><?xml version="1.0" encoding="UTF-8" standalone="yes"?><Relationships xmlns="http://schemas.openxmlformats.org/package/2006/relationships"><Relationship Target="http://www.frescojs.com" Type="http://schemas.openxmlformats.org/officeDocument/2006/relationships/hyperlink" TargetMode="External" Id="rId39"/><Relationship Target="http://zurb.com/playground/jquery-joyride-feature-tour-plugin" Type="http://schemas.openxmlformats.org/officeDocument/2006/relationships/hyperlink" TargetMode="External" Id="rId38"/><Relationship Target="http://tympanus.net/codrops/2012/10/17/pfold-paper-like-unfolding-effect/" Type="http://schemas.openxmlformats.org/officeDocument/2006/relationships/hyperlink" TargetMode="External" Id="rId37"/><Relationship Target="http://git.aaronlumsden.com/tidytime.js/" Type="http://schemas.openxmlformats.org/officeDocument/2006/relationships/hyperlink" TargetMode="External" Id="rId19"/><Relationship Target="http://jpanelmenu.com" Type="http://schemas.openxmlformats.org/officeDocument/2006/relationships/hyperlink" TargetMode="External" Id="rId36"/><Relationship Target="http://salvattore.com" Type="http://schemas.openxmlformats.org/officeDocument/2006/relationships/hyperlink" TargetMode="External" Id="rId18"/><Relationship Target="http://jqueryboilerplate.com" Type="http://schemas.openxmlformats.org/officeDocument/2006/relationships/hyperlink" TargetMode="External" Id="rId17"/><Relationship Target="http://www.uibox.in/tag/typeahead" Type="http://schemas.openxmlformats.org/officeDocument/2006/relationships/hyperlink" TargetMode="External" Id="rId16"/><Relationship Target="http://kylestetz.github.io/CLNDR/" Type="http://schemas.openxmlformats.org/officeDocument/2006/relationships/hyperlink" TargetMode="External" Id="rId15"/><Relationship Target="http://circletype.labwire.ca/" Type="http://schemas.openxmlformats.org/officeDocument/2006/relationships/hyperlink" TargetMode="External" Id="rId14"/><Relationship Target="http://webpop.github.io/jquery.pin/" Type="http://schemas.openxmlformats.org/officeDocument/2006/relationships/hyperlink" TargetMode="External" Id="rId30"/><Relationship Target="http://ubilabs.github.io/geocomplete/" Type="http://schemas.openxmlformats.org/officeDocument/2006/relationships/hyperlink" TargetMode="External" Id="rId12"/><Relationship Target="http://creativeaura.github.io/threesixty-slider/" Type="http://schemas.openxmlformats.org/officeDocument/2006/relationships/hyperlink" TargetMode="External" Id="rId31"/><Relationship Target="http://lirancohen.github.io/stickUp/" Type="http://schemas.openxmlformats.org/officeDocument/2006/relationships/hyperlink" TargetMode="External" Id="rId13"/><Relationship Target="http://briangonzalez.github.io/jquery.adaptive-backgrounds.js/" Type="http://schemas.openxmlformats.org/officeDocument/2006/relationships/hyperlink" TargetMode="External" Id="rId10"/><Relationship Target="http://www.bigfootjs.com/" Type="http://schemas.openxmlformats.org/officeDocument/2006/relationships/hyperlink" TargetMode="External" Id="rId11"/><Relationship Target="http://paulkinzett.github.io/toolbar/" Type="http://schemas.openxmlformats.org/officeDocument/2006/relationships/hyperlink" TargetMode="External" Id="rId34"/><Relationship Target="http://srobbin.com/jquery-plugins/backstretch/" Type="http://schemas.openxmlformats.org/officeDocument/2006/relationships/hyperlink" TargetMode="External" Id="rId35"/><Relationship Target="http://nathanbarry.com/step-by-step-landing-page-copywriting/" Type="http://schemas.openxmlformats.org/officeDocument/2006/relationships/hyperlink" TargetMode="External" Id="rId32"/><Relationship Target="http://learn.jquery.com" Type="http://schemas.openxmlformats.org/officeDocument/2006/relationships/hyperlink" TargetMode="External" Id="rId33"/><Relationship Target="http://ivaynberg.github.io/select2/" Type="http://schemas.openxmlformats.org/officeDocument/2006/relationships/hyperlink" TargetMode="External" Id="rId29"/><Relationship Target="http://nicolasbize.github.io/magicsuggest/" Type="http://schemas.openxmlformats.org/officeDocument/2006/relationships/hyperlink" TargetMode="External" Id="rId26"/><Relationship Target="http://djave-co.github.io/jCypher/" Type="http://schemas.openxmlformats.org/officeDocument/2006/relationships/hyperlink" TargetMode="External" Id="rId25"/><Relationship Target="http://www.berriart.com/sidr/" Type="http://schemas.openxmlformats.org/officeDocument/2006/relationships/hyperlink" TargetMode="External" Id="rId28"/><Relationship Target="http://github.com/ququplay/jquery-mobile-flat-ui-theme" Type="http://schemas.openxmlformats.org/officeDocument/2006/relationships/hyperlink" TargetMode="External" Id="rId27"/><Relationship Target="http://flippinawesome.org/2013/05/06/5-things-you-should-stop-doing-with-jquery/" Type="http://schemas.openxmlformats.org/officeDocument/2006/relationships/hyperlink" TargetMode="External" Id="rId21"/><Relationship Target="https://github.com/raphaelcruzeiro/jquery-notebook" Type="http://schemas.openxmlformats.org/officeDocument/2006/relationships/hyperlink" TargetMode="External" Id="rId2"/><Relationship Target="http://johnpolacek.github.io/MagicNav.js/" Type="http://schemas.openxmlformats.org/officeDocument/2006/relationships/hyperlink" TargetMode="External" Id="rId40"/><Relationship Target="http://jquer.in/betterToggle-jquery-plugin/" Type="http://schemas.openxmlformats.org/officeDocument/2006/relationships/hyperlink" TargetMode="External" Id="rId22"/><Relationship Target="http://lab.abhinayrathore.com/jquery-standards/" Type="http://schemas.openxmlformats.org/officeDocument/2006/relationships/hyperlink" TargetMode="External" Id="rId1"/><Relationship Target="http://jquerypicture.com" Type="http://schemas.openxmlformats.org/officeDocument/2006/relationships/hyperlink" TargetMode="External" Id="rId41"/><Relationship Target="http://mcpants.github.io/jquery.shapeshift/" Type="http://schemas.openxmlformats.org/officeDocument/2006/relationships/hyperlink" TargetMode="External" Id="rId23"/><Relationship Target="http://youmightnotneedjquery.com/" Type="http://schemas.openxmlformats.org/officeDocument/2006/relationships/hyperlink" TargetMode="External" Id="rId4"/><Relationship Target="http://dfcb.github.io/BigVideo.js/" Type="http://schemas.openxmlformats.org/officeDocument/2006/relationships/hyperlink" TargetMode="External" Id="rId42"/><Relationship Target="http://projects.jga.me/jquery-builder/" Type="http://schemas.openxmlformats.org/officeDocument/2006/relationships/hyperlink" TargetMode="External" Id="rId24"/><Relationship Target="http://osvaldas.info/image-lightbox-responsive-touch-friendly" Type="http://schemas.openxmlformats.org/officeDocument/2006/relationships/hyperlink" TargetMode="External" Id="rId3"/><Relationship Target="../drawings/drawing7.xml" Type="http://schemas.openxmlformats.org/officeDocument/2006/relationships/drawing" Id="rId43"/><Relationship Target="http://cosmos.layervault.com/typer-js.html" Type="http://schemas.openxmlformats.org/officeDocument/2006/relationships/hyperlink" TargetMode="External" Id="rId20"/><Relationship Target="http://github.com/zertosh/jquery-audit" Type="http://schemas.openxmlformats.org/officeDocument/2006/relationships/hyperlink" TargetMode="External" Id="rId9"/><Relationship Target="http://github.com/matthieua/WOW" Type="http://schemas.openxmlformats.org/officeDocument/2006/relationships/hyperlink" TargetMode="External" Id="rId6"/><Relationship Target="http://github.com/carrot/share-button" Type="http://schemas.openxmlformats.org/officeDocument/2006/relationships/hyperlink" TargetMode="External" Id="rId5"/><Relationship Target="http://www.dynatable.com/" Type="http://schemas.openxmlformats.org/officeDocument/2006/relationships/hyperlink" TargetMode="External" Id="rId8"/><Relationship Target="http://webdesignledger.com/tools/best-jquery-plugins-of-2013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33.43"/>
    <col min="3" customWidth="1" max="6" width="14.43"/>
  </cols>
  <sheetData>
    <row customHeight="1" r="1" ht="15.75">
      <c t="s" s="1" r="A1">
        <v>0</v>
      </c>
      <c t="s" s="1" r="B1">
        <v>1</v>
      </c>
      <c s="2" r="C1"/>
    </row>
    <row customHeight="1" r="2" ht="48.75">
      <c s="3" r="A2">
        <v>1.0</v>
      </c>
      <c t="str" s="4" r="B2">
        <f>HYPERLINK("http://librosweb.es/","LibrosWeb")</f>
        <v>LibrosWeb</v>
      </c>
    </row>
    <row customHeight="1" r="3" ht="48.75">
      <c s="3" r="A3">
        <v>2.0</v>
      </c>
      <c t="str" s="4" r="B3">
        <f>HYPERLINK("http://www.w3.org/","W3C")</f>
        <v>W3C</v>
      </c>
      <c s="2" r="E3"/>
    </row>
    <row customHeight="1" r="4" ht="48.75">
      <c s="3" r="A4">
        <v>3.0</v>
      </c>
      <c t="str" s="4" r="B4">
        <f>HYPERLINK("http://stackoverflow.com/","Stack Overflow")</f>
        <v>Stack Overflow</v>
      </c>
    </row>
    <row customHeight="1" r="5" ht="48.75">
      <c s="3" r="A5">
        <v>4.0</v>
      </c>
      <c t="str" s="4" r="B5">
        <f>HYPERLINK("http://www.w3schools.com/tags/","CheatSheet")</f>
        <v>CheatSheet</v>
      </c>
    </row>
    <row customHeight="1" r="6" ht="48.75">
      <c s="3" r="A6">
        <v>5.0</v>
      </c>
      <c t="str" s="4" r="B6">
        <f>HYPERLINK("http://www.w3schools.com/html/html_entities.asp","Lista de caracteres")</f>
        <v>Lista de caracteres</v>
      </c>
    </row>
    <row customHeight="1" r="7" ht="48.75">
      <c s="3" r="A7">
        <v>6.0</v>
      </c>
      <c t="str" s="4" r="B7">
        <f>HYPERLINK("http://caniuse.com/","Can I use")</f>
        <v>Can I use</v>
      </c>
    </row>
    <row customHeight="1" r="8" ht="48.75">
      <c s="3" r="A8">
        <v>7.0</v>
      </c>
      <c t="str" s="4" r="B8">
        <f>HYPERLINK("http://es.lipsum.com/","Lorem Ipsum")</f>
        <v>Lorem Ipsum</v>
      </c>
    </row>
    <row customHeight="1" r="9" ht="48.75">
      <c s="3" r="A9">
        <v>8.0</v>
      </c>
      <c t="str" s="4" r="B9">
        <f>HYPERLINK("http://meettheipsums.com/","Meet the Ipsums")</f>
        <v>Meet the Ipsums</v>
      </c>
    </row>
    <row customHeight="1" r="10" ht="48.75">
      <c s="3" r="A10">
        <v>9.0</v>
      </c>
      <c t="str" s="4" r="B10">
        <f>HYPERLINK("http://www.html5rocks.com/","HTML5 Rocks")</f>
        <v>HTML5 Rocks</v>
      </c>
    </row>
    <row customHeight="1" r="11" ht="48.75">
      <c s="3" r="A11">
        <v>10.0</v>
      </c>
      <c t="str" s="4" r="B11">
        <f>HYPERLINK("http://html5doctor.com/the-progress-element/","El elemento ""&lt;progress&gt;""")</f>
        <v>El elemento "&lt;progress&gt;"</v>
      </c>
    </row>
    <row customHeight="1" r="12" ht="48.75">
      <c s="3" r="A12">
        <v>11.0</v>
      </c>
      <c t="str" s="4" r="B12">
        <f>HYPERLINK("http://html5doctor.com/html5-forms-input-types/","Tipos de ""input"" de HTML5")</f>
        <v>Tipos de "input" de HTML5</v>
      </c>
    </row>
    <row customHeight="1" r="13" ht="48.75">
      <c s="3" r="A13">
        <v>12.0</v>
      </c>
      <c t="str" s="4" r="B13">
        <f>HYPERLINK("http://www.catswhocode.com/blog/cross-browser-compatible-html5-videos","Cats Who Code")</f>
        <v>Cats Who Code</v>
      </c>
    </row>
    <row customHeight="1" r="14" ht="48.75">
      <c s="3" r="A14">
        <v>13.0</v>
      </c>
      <c t="str" s="4" r="B14">
        <f>HYPERLINK("http://daker.me/2013/05/5-html5-features-you-need-to-know.html","Daker.me")</f>
        <v>Daker.me</v>
      </c>
    </row>
    <row customHeight="1" r="15" ht="48.75">
      <c s="3" r="A15">
        <v>14.0</v>
      </c>
      <c t="str" s="4" r="B15">
        <f>HYPERLINK("http://sixrevisions.com/html5/new-html5-form-input-types/","Six Revisions")</f>
        <v>Six Revisions</v>
      </c>
    </row>
    <row customHeight="1" r="16" ht="48.75">
      <c s="3" r="A16">
        <v>15.0</v>
      </c>
      <c t="str" s="4" r="B16">
        <f>HYPERLINK("http://nativeformelements.com/","Native Form Elements")</f>
        <v>Native Form Elements</v>
      </c>
    </row>
    <row customHeight="1" r="17" ht="48.75">
      <c s="3" r="A17">
        <v>16.0</v>
      </c>
      <c t="str" s="4" r="B17">
        <f>HYPERLINK("http://html5doctor.com/element-index/","Biblioteca de elementos de HTML5")</f>
        <v>Biblioteca de elementos de HTML5</v>
      </c>
    </row>
    <row customHeight="1" r="18" ht="48.75">
      <c s="3" r="A18">
        <v>17.0</v>
      </c>
      <c t="str" s="4" r="B18">
        <f>HYPERLINK("http://css-tricks.com/html5-meter-element/","Elemento ""meter"" de HTML5")</f>
        <v>Elemento "meter" de HTML5</v>
      </c>
    </row>
    <row customHeight="1" r="19" ht="48.75">
      <c s="3" r="A19">
        <v>18.0</v>
      </c>
      <c t="str" s="4" r="B19">
        <f>HYPERLINK("http://geelen.github.io/x-gif/#/http://i.imgur.com/RY2vTBQ.gif","&lt;x-gif&gt;")</f>
        <v>&lt;x-gif&gt;</v>
      </c>
      <c s="2" r="C19"/>
    </row>
    <row customHeight="1" r="20" ht="48.75">
      <c s="3" r="A20">
        <v>19.0</v>
      </c>
      <c t="str" s="4" r="B20">
        <f>HYPERLINK("https://sublime.wbond.net/installation#st2","Emmet para Sublime")</f>
        <v>Emmet para Sublime</v>
      </c>
      <c s="2" r="C20"/>
      <c s="2" r="D20"/>
    </row>
    <row customHeight="1" r="21" ht="48.75">
      <c s="3" r="A21">
        <v>20.0</v>
      </c>
      <c t="str" s="4" r="B21">
        <f>HYPERLINK("http://sublimall.org/","Sublimall")</f>
        <v>Sublimall</v>
      </c>
    </row>
    <row customHeight="1" r="22" ht="48.75">
      <c s="3" r="A22">
        <v>21.0</v>
      </c>
      <c t="str" s="4" r="B22">
        <f>HYPERLINK("https://useiconic.com/","UseIconic")</f>
        <v>UseIconic</v>
      </c>
    </row>
    <row customHeight="1" r="23" ht="48.75">
      <c s="3" r="A23">
        <v>22.0</v>
      </c>
      <c t="str" s="4" r="B23">
        <f>HYPERLINK("http://ionicons.com/","Ionicons")</f>
        <v>Ionicons</v>
      </c>
    </row>
    <row customHeight="1" r="24" ht="48.75">
      <c s="3" r="A24">
        <v>23.0</v>
      </c>
      <c t="str" s="4" r="B24">
        <f>HYPERLINK("http://www.iconsdb.com/","Icons db")</f>
        <v>Icons db</v>
      </c>
    </row>
    <row customHeight="1" r="25" ht="48.75">
      <c s="3" r="A25">
        <v>24.0</v>
      </c>
      <c t="str" s="4" r="B25">
        <f>HYPERLINK("http://simpleicons.org/","Simple Icons")</f>
        <v>Simple Icons</v>
      </c>
    </row>
    <row customHeight="1" r="26" ht="48.75">
      <c s="3" r="A26">
        <v>25.0</v>
      </c>
      <c t="str" s="4" r="B26">
        <f>HYPERLINK("http://genericons.com/#close","Genericons")</f>
        <v>Genericons</v>
      </c>
    </row>
    <row customHeight="1" r="27" ht="48.75">
      <c s="3" r="A27">
        <v>26.0</v>
      </c>
      <c t="str" s="4" r="B27">
        <f>HYPERLINK("http://modernuiicons.com/","Modernuiicons")</f>
        <v>Modernuiicons</v>
      </c>
    </row>
    <row customHeight="1" r="28" ht="48.75">
      <c s="3" r="A28">
        <v>27.0</v>
      </c>
      <c t="str" s="4" r="B28">
        <f>HYPERLINK("http://www.typicons.com/","Typicons")</f>
        <v>Typicons</v>
      </c>
    </row>
    <row customHeight="1" r="29" ht="48.75">
      <c s="3" r="A29">
        <v>28.0</v>
      </c>
      <c t="str" s="4" r="B29">
        <f>HYPERLINK("http://iconmonstr.com/","Iconmonstr")</f>
        <v>Iconmonstr</v>
      </c>
    </row>
    <row customHeight="1" r="30" ht="48.75">
      <c s="3" r="A30">
        <v>30.0</v>
      </c>
      <c t="str" s="4" r="B30">
        <f>HYPERLINK("https://tinypng.com/","Tiny PNG")</f>
        <v>Tiny PNG</v>
      </c>
    </row>
    <row customHeight="1" r="31" ht="48.75">
      <c s="3" r="A31">
        <v>31.0</v>
      </c>
      <c t="str" s="4" r="B31">
        <f>HYPERLINK("http://www.noisetexturegenerator.com/","Noise Texture Generator")</f>
        <v>Noise Texture Generator</v>
      </c>
    </row>
    <row customHeight="1" r="32" ht="48.75">
      <c s="3" r="A32">
        <v>32.0</v>
      </c>
      <c t="str" s="4" r="B32">
        <f>HYPERLINK("http://font-combinator.com/","Font Combinator")</f>
        <v>Font Combinator</v>
      </c>
    </row>
    <row customHeight="1" r="33" ht="48.75">
      <c s="3" r="A33">
        <v>33.0</v>
      </c>
      <c t="str" s="4" r="B33">
        <f>HYPERLINK("http://www.unsplash.com/","Unsplash")</f>
        <v>Unsplash</v>
      </c>
    </row>
    <row customHeight="1" r="34" ht="48.75">
      <c s="3" r="A34">
        <v>34.0</v>
      </c>
      <c t="str" s="4" r="B34">
        <f>HYPERLINK("http://practicaltypography.com/","Practical Typography")</f>
        <v>Practical Typography</v>
      </c>
    </row>
  </sheetData>
  <autoFilter ref="$A$1:$B$34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30"/>
        <filter val="31"/>
        <filter val="32"/>
        <filter val="33"/>
        <filter val="34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location="/http://i.imgur.com/RY2vTBQ.gif" r:id="rId18"/>
    <hyperlink ref="B20" location="st2" r:id="rId19"/>
    <hyperlink ref="B21" r:id="rId20"/>
    <hyperlink ref="B22" r:id="rId21"/>
    <hyperlink ref="B23" r:id="rId22"/>
    <hyperlink ref="B24" r:id="rId23"/>
    <hyperlink ref="B25" r:id="rId24"/>
    <hyperlink ref="B26" location="close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39.14"/>
    <col min="3" customWidth="1" max="6" width="14.43"/>
  </cols>
  <sheetData>
    <row customHeight="1" r="1" ht="15.75">
      <c t="s" s="1" r="A1">
        <v>2</v>
      </c>
      <c t="s" s="1" r="B1">
        <v>3</v>
      </c>
      <c s="2" r="C1"/>
    </row>
    <row customHeight="1" r="2" ht="48.75">
      <c s="3" r="A2">
        <v>1.0</v>
      </c>
      <c t="str" s="4" r="B2">
        <f>HYPERLINK("http://elrumordelaluz.github.io/csshake/","CSShake")</f>
        <v>CSShake</v>
      </c>
    </row>
    <row customHeight="1" r="3" ht="48.75">
      <c s="3" r="A3">
        <v>2.0</v>
      </c>
      <c t="str" s="4" r="B3">
        <f>HYPERLINK("http://cssaz.tumblr.com/","CSS A/Z")</f>
        <v>CSS A/Z</v>
      </c>
    </row>
    <row customHeight="1" r="4" ht="48.75">
      <c s="3" r="A4">
        <v>3.0</v>
      </c>
      <c t="str" s="4" r="B4">
        <f>HYPERLINK("http://css-tricks.com/css-animation-tricks/","CSS Animation Tricks")</f>
        <v>CSS Animation Tricks</v>
      </c>
    </row>
    <row customHeight="1" r="5" ht="48.75">
      <c s="3" r="A5">
        <v>4.0</v>
      </c>
      <c t="str" s="4" r="B5">
        <f>HYPERLINK("http://ianlunn.github.io/Hover/","Hover.css")</f>
        <v>Hover.css</v>
      </c>
    </row>
    <row customHeight="1" r="6" ht="48.75">
      <c s="3" r="A6">
        <v>5.0</v>
      </c>
      <c t="str" s="4" r="B6">
        <f>HYPERLINK("http://tympanus.net/Development/ProgressButtonStyles/","ProgressButtonStyles")</f>
        <v>ProgressButtonStyles</v>
      </c>
    </row>
    <row customHeight="1" r="7" ht="48.75">
      <c s="3" r="A7">
        <v>6.0</v>
      </c>
      <c t="str" s="4" r="B7">
        <f>HYPERLINK("http://tobiasahlin.com/spinkit/","Spinkit")</f>
        <v>Spinkit</v>
      </c>
    </row>
    <row customHeight="1" r="8" ht="48.75">
      <c s="3" r="A8">
        <v>7.0</v>
      </c>
      <c t="str" s="4" r="B8">
        <f>HYPERLINK("http://timseverien.nl/posts/css-alignment-and-sizing/","css-alignment-and-sizing")</f>
        <v>css-alignment-and-sizing</v>
      </c>
    </row>
    <row customHeight="1" r="9" ht="48.75">
      <c s="3" r="A9">
        <v>8.0</v>
      </c>
      <c t="str" s="4" r="B9">
        <f>HYPERLINK("http://sarasoueidan.com/blog/css-shapes/index.html","Non-Rectangular Layouts with CSS Shapes")</f>
        <v>Non-Rectangular Layouts with CSS Shapes</v>
      </c>
    </row>
    <row customHeight="1" r="10" ht="48.75">
      <c s="3" r="A10">
        <v>9.0</v>
      </c>
      <c t="str" s="4" r="B10">
        <f>HYPERLINK("http://www.uiplayground.in/css3-icons/","CSS3-icons")</f>
        <v>CSS3-icons</v>
      </c>
    </row>
    <row customHeight="1" r="11" ht="48.75">
      <c s="3" r="A11">
        <v>10.0</v>
      </c>
      <c t="str" s="4" r="B11">
        <f>HYPERLINK("http://www.jordanm.co.uk/lab/topdrawer","Topdrawer")</f>
        <v>Topdrawer</v>
      </c>
    </row>
    <row customHeight="1" r="12" ht="48.75">
      <c s="3" r="A12">
        <v>11.0</v>
      </c>
      <c t="str" s="4" r="B12">
        <f>HYPERLINK("http://procssor.com/","proCSSor")</f>
        <v>proCSSor</v>
      </c>
    </row>
    <row customHeight="1" r="13" ht="48.75">
      <c s="3" r="A13">
        <v>12.0</v>
      </c>
      <c t="str" s="4" r="B13">
        <f>HYPERLINK("http://yostudios.github.io/Spritemapper/","Spritemapper")</f>
        <v>Spritemapper</v>
      </c>
    </row>
    <row customHeight="1" r="14" ht="48.75">
      <c s="3" r="A14">
        <v>13.0</v>
      </c>
      <c t="str" s="4" r="B14">
        <f>HYPERLINK("http://photon.attasi.com/","Photon")</f>
        <v>Photon</v>
      </c>
    </row>
    <row customHeight="1" r="15" ht="48.75">
      <c s="3" r="A15">
        <v>14.0</v>
      </c>
      <c t="str" s="4" r="B15">
        <f>HYPERLINK("http://www.mademyday.de/css-height-equals-width-with-pure-css.html","CssHeightEqualsWidthWithPureCss")</f>
        <v>CssHeightEqualsWidthWithPureCss</v>
      </c>
    </row>
    <row customHeight="1" r="16" ht="48.75">
      <c s="3" r="A16">
        <v>15.0</v>
      </c>
      <c t="str" s="4" r="B16">
        <f>HYPERLINK("http://www.developerdrive.com/2013/08/introducing-css3-multiple-backgrounds/","CSS3 Multiple Backgrounds")</f>
        <v>CSS3 Multiple Backgrounds</v>
      </c>
    </row>
    <row customHeight="1" r="17" ht="48.75">
      <c s="3" r="A17">
        <v>16.0</v>
      </c>
      <c t="str" s="4" r="B17">
        <f>HYPERLINK("http://tridiv.com/","Tridiv")</f>
        <v>Tridiv</v>
      </c>
    </row>
    <row customHeight="1" r="18" ht="48.75">
      <c s="3" r="A18">
        <v>17.0</v>
      </c>
      <c t="str" s="4" r="B18">
        <f>HYPERLINK("http://tympanus.net/Development/AnimatedBooks/","AnimatedBooks")</f>
        <v>AnimatedBooks</v>
      </c>
    </row>
    <row customHeight="1" r="19" ht="48.75">
      <c s="3" r="A19"/>
      <c s="5" r="B19"/>
      <c s="2" r="C19"/>
    </row>
    <row customHeight="1" r="20" ht="48.75">
      <c s="3" r="A20"/>
      <c s="5" r="B20"/>
      <c s="2" r="C20"/>
      <c s="2" r="D20"/>
    </row>
    <row customHeight="1" r="21" ht="48.75">
      <c s="3" r="A21"/>
      <c s="5" r="B21"/>
    </row>
    <row customHeight="1" r="22" ht="48.75">
      <c s="3" r="A22"/>
      <c s="5" r="B22"/>
    </row>
    <row customHeight="1" r="23" ht="48.75">
      <c s="3" r="A23"/>
      <c s="5" r="B23"/>
    </row>
    <row customHeight="1" r="24" ht="48.75">
      <c s="3" r="A24"/>
      <c s="5" r="B24"/>
    </row>
    <row customHeight="1" r="25" ht="48.75">
      <c s="3" r="A25"/>
      <c s="5" r="B25"/>
    </row>
    <row customHeight="1" r="26" ht="48.75">
      <c s="3" r="A26"/>
      <c s="5" r="B26"/>
    </row>
    <row customHeight="1" r="27" ht="48.75">
      <c s="3" r="A27"/>
      <c s="5" r="B27"/>
    </row>
    <row customHeight="1" r="28" ht="48.75">
      <c s="3" r="A28"/>
      <c s="5" r="B28"/>
    </row>
    <row customHeight="1" r="29" ht="48.75">
      <c s="3" r="A29"/>
      <c s="5" r="B29"/>
    </row>
    <row customHeight="1" r="30" ht="48.75">
      <c s="3" r="A30"/>
      <c s="5" r="B30"/>
    </row>
    <row customHeight="1" r="31" ht="48.75">
      <c s="3" r="A31"/>
      <c s="5" r="B31"/>
    </row>
    <row customHeight="1" r="32" ht="48.75">
      <c s="3" r="A32"/>
      <c s="5" r="B32"/>
    </row>
    <row customHeight="1" r="33" ht="48.75">
      <c s="3" r="A33"/>
      <c s="5" r="B33"/>
    </row>
    <row customHeight="1" r="34" ht="48.75">
      <c s="3" r="A34"/>
      <c s="5" r="B34"/>
    </row>
  </sheetData>
  <autoFilter ref="$A$1:$B$34">
    <filterColumn colId="0">
      <filters blank="1"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39.14"/>
    <col min="3" customWidth="1" max="6" width="14.43"/>
  </cols>
  <sheetData>
    <row customHeight="1" r="1" ht="15.75">
      <c t="s" s="1" r="A1">
        <v>4</v>
      </c>
      <c t="s" s="1" r="B1">
        <v>5</v>
      </c>
      <c s="2" r="C1"/>
    </row>
    <row customHeight="1" r="2" ht="48.75">
      <c s="3" r="A2">
        <v>1.0</v>
      </c>
      <c t="str" s="4" r="B2">
        <f>HYPERLINK("http://www.sache.in/","Sache")</f>
        <v>Sache</v>
      </c>
    </row>
    <row customHeight="1" r="3" ht="48.75">
      <c s="3" r="A3">
        <v>2.0</v>
      </c>
      <c t="str" s="4" r="B3">
        <f>HYPERLINK("http://zerosixthree.se/8-sass-mixins-you-must-have-in-your-toolbox/","zerosixthree")</f>
        <v>zerosixthree</v>
      </c>
    </row>
    <row customHeight="1" r="4" ht="48.75">
      <c s="3" r="A4">
        <v>3.0</v>
      </c>
      <c t="str" s="4" r="B4">
        <f>HYPERLINK("https://github.com/csswizardry/typecsset","typecsset")</f>
        <v>typecsset</v>
      </c>
    </row>
    <row customHeight="1" r="5" ht="48.75">
      <c s="3" r="A5">
        <v>4.0</v>
      </c>
      <c t="str" s="4" r="B5">
        <f>HYPERLINK("http://sassmeister.com/","sassmeister")</f>
        <v>sassmeister</v>
      </c>
    </row>
    <row customHeight="1" r="6" ht="48.75">
      <c s="3" r="A6">
        <v>5.0</v>
      </c>
      <c t="str" s="4" r="B6">
        <f>HYPERLINK("http://css-tricks.com/sass-style-guide/","sass-style-guide")</f>
        <v>sass-style-guide</v>
      </c>
    </row>
    <row customHeight="1" r="7" ht="48.75">
      <c s="3" r="A7">
        <v>6.0</v>
      </c>
      <c t="str" s="4" r="B7">
        <f>HYPERLINK("http://web-design-weekly.com/2013/05/12/handy-sass-mixins/","Handy Sass Mixins")</f>
        <v>Handy Sass Mixins</v>
      </c>
    </row>
    <row customHeight="1" r="8" ht="48.75">
      <c s="3" r="A8">
        <v>7.0</v>
      </c>
      <c t="str" s="4" r="B8">
        <f>HYPERLINK("http://gumbyframework.com/","gumby")</f>
        <v>gumby</v>
      </c>
    </row>
    <row customHeight="1" r="9" ht="48.75">
      <c s="3" r="A9">
        <v>8.0</v>
      </c>
      <c t="str" s="4" r="B9">
        <f>HYPERLINK("http://sass.fffunction.co/","Sassaparilla")</f>
        <v>Sassaparilla</v>
      </c>
    </row>
    <row customHeight="1" r="10" ht="48.75">
      <c s="3" r="A10"/>
      <c s="5" r="B10"/>
      <c s="2" r="C10"/>
    </row>
    <row customHeight="1" r="11" ht="48.75">
      <c s="3" r="A11"/>
      <c s="5" r="B11"/>
      <c s="2" r="C11"/>
      <c s="2" r="D11"/>
    </row>
    <row customHeight="1" r="12" ht="48.75">
      <c s="3" r="A12"/>
      <c s="5" r="B12"/>
    </row>
    <row customHeight="1" r="13" ht="48.75">
      <c s="3" r="A13"/>
      <c s="5" r="B13"/>
    </row>
    <row customHeight="1" r="14" ht="48.75">
      <c s="3" r="A14"/>
      <c s="5" r="B14"/>
    </row>
    <row customHeight="1" r="15" ht="48.75">
      <c s="3" r="A15"/>
      <c s="5" r="B15"/>
    </row>
    <row customHeight="1" r="16" ht="48.75">
      <c s="3" r="A16"/>
      <c s="5" r="B16"/>
    </row>
    <row customHeight="1" r="17" ht="48.75">
      <c s="3" r="A17"/>
      <c s="5" r="B17"/>
    </row>
    <row customHeight="1" r="18" ht="48.75">
      <c s="3" r="A18"/>
      <c s="5" r="B18"/>
    </row>
    <row customHeight="1" r="19" ht="48.75">
      <c s="3" r="A19"/>
      <c s="5" r="B19"/>
    </row>
    <row customHeight="1" r="20" ht="48.75">
      <c s="3" r="A20"/>
      <c s="5" r="B20"/>
    </row>
    <row customHeight="1" r="21" ht="48.75">
      <c s="3" r="A21"/>
      <c s="5" r="B21"/>
    </row>
    <row customHeight="1" r="22" ht="48.75">
      <c s="3" r="A22"/>
      <c s="5" r="B22"/>
    </row>
    <row customHeight="1" r="23" ht="48.75">
      <c s="3" r="A23"/>
      <c s="5" r="B23"/>
    </row>
    <row customHeight="1" r="24" ht="48.75">
      <c s="3" r="A24"/>
      <c s="5" r="B24"/>
    </row>
    <row customHeight="1" r="25" ht="48.75">
      <c s="3" r="A25"/>
      <c s="5" r="B25"/>
    </row>
  </sheetData>
  <autoFilter ref="$A$1:$B$25">
    <filterColumn colId="0">
      <filters blank="1">
        <filter val="1"/>
        <filter val="2"/>
        <filter val="3"/>
        <filter val="4"/>
        <filter val="5"/>
        <filter val="6"/>
        <filter val="7"/>
        <filter val="8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42.71"/>
    <col min="3" customWidth="1" max="6" width="14.43"/>
  </cols>
  <sheetData>
    <row customHeight="1" r="1" ht="15.75">
      <c t="s" s="1" r="A1">
        <v>6</v>
      </c>
      <c t="s" s="1" r="B1">
        <v>7</v>
      </c>
      <c s="2" r="C1"/>
    </row>
    <row customHeight="1" r="2" ht="48.75">
      <c s="3" r="A2">
        <v>1.0</v>
      </c>
      <c t="str" s="4" r="B2">
        <f>HYPERLINK("http://nanobar.micronube.com/","Nanobar")</f>
        <v>Nanobar</v>
      </c>
    </row>
    <row customHeight="1" r="3" ht="48.75">
      <c s="3" r="A3">
        <v>2.0</v>
      </c>
      <c t="str" s="4" r="B3">
        <f>HYPERLINK("http://usablica.github.io/progress.js/","Progress.js")</f>
        <v>Progress.js</v>
      </c>
    </row>
    <row customHeight="1" r="4" ht="48.75">
      <c s="3" r="A4">
        <v>3.0</v>
      </c>
      <c t="str" s="4" r="B4">
        <f>HYPERLINK("http://instantclick.io/","InstantClick")</f>
        <v>InstantClick</v>
      </c>
    </row>
    <row customHeight="1" r="5" ht="48.75">
      <c s="3" r="A5">
        <v>4.0</v>
      </c>
      <c t="str" s="4" r="B5">
        <f>HYPERLINK("https://github.com/ariya/kinetic","Kinetic")</f>
        <v>Kinetic</v>
      </c>
    </row>
    <row customHeight="1" r="6" ht="48.75">
      <c s="3" r="A6">
        <v>5.0</v>
      </c>
      <c t="str" s="4" r="B6">
        <f>HYPERLINK("http://serkanyersen.github.io/ifvisible.js/","Ifvisible.js")</f>
        <v>Ifvisible.js</v>
      </c>
    </row>
    <row customHeight="1" r="7" ht="48.75">
      <c s="3" r="A7">
        <v>6.0</v>
      </c>
      <c t="str" s="4" r="B7">
        <f>HYPERLINK("http://jstherightway.org/","jstherightway")</f>
        <v>jstherightway</v>
      </c>
    </row>
    <row customHeight="1" r="8" ht="48.75">
      <c s="3" r="A8">
        <v>7.0</v>
      </c>
      <c t="str" s="4" r="B8">
        <f>HYPERLINK("http://soulwire.github.io/fit.js/","Fit.js")</f>
        <v>Fit.js</v>
      </c>
    </row>
    <row customHeight="1" r="9" ht="48.75">
      <c s="3" r="A9">
        <v>8.0</v>
      </c>
      <c t="str" s="4" r="B9">
        <f>HYPERLINK("http://inorganik.github.io/countUp.js/","countUp.js")</f>
        <v>countUp.js</v>
      </c>
    </row>
    <row customHeight="1" r="10" ht="48.75">
      <c s="3" r="A10">
        <v>9.0</v>
      </c>
      <c t="str" s="4" r="B10">
        <f>HYPERLINK("http://flippinawesome.org/2013/12/23/45-useful-javascript-tips-tricks-and-best-practices/","45-useful-javascript-tips-tricks-and-best-practices")</f>
        <v>45-useful-javascript-tips-tricks-and-best-practices</v>
      </c>
      <c s="2" r="C10"/>
    </row>
    <row customHeight="1" r="11" ht="48.75">
      <c s="3" r="A11">
        <v>10.0</v>
      </c>
      <c t="str" s="4" r="B11">
        <f>HYPERLINK("https://pornel.net/slip/","Slip.js")</f>
        <v>Slip.js</v>
      </c>
      <c s="2" r="C11"/>
      <c s="2" r="D11"/>
    </row>
    <row customHeight="1" r="12" ht="48.75">
      <c s="3" r="A12">
        <v>11.0</v>
      </c>
      <c t="str" s="4" r="B12">
        <f>HYPERLINK("http://planetaryjs.com/","Planetary.js")</f>
        <v>Planetary.js</v>
      </c>
    </row>
    <row customHeight="1" r="13" ht="48.75">
      <c s="3" r="A13">
        <v>12.0</v>
      </c>
      <c t="str" s="4" r="B13">
        <f>HYPERLINK("http://mark-rolich.github.io/Magnifier.js/","Magnifer.js")</f>
        <v>Magnifer.js</v>
      </c>
    </row>
    <row customHeight="1" r="14" ht="48.75">
      <c s="3" r="A14">
        <v>13.0</v>
      </c>
      <c t="str" s="4" r="B14">
        <f>HYPERLINK("http://yyx990803.github.io/zoomerang/","Zoomerang.js")</f>
        <v>Zoomerang.js</v>
      </c>
    </row>
    <row customHeight="1" r="15" ht="48.75">
      <c s="3" r="A15">
        <v>14.0</v>
      </c>
      <c t="str" s="4" r="B15">
        <f>HYPERLINK("http://wicky.nillia.ms/headroom.js/","Headroom.js")</f>
        <v>Headroom.js</v>
      </c>
    </row>
    <row customHeight="1" r="16" ht="48.75">
      <c s="3" r="A16">
        <v>15.0</v>
      </c>
      <c t="str" s="4" r="B16">
        <f>HYPERLINK("http://atmb4u.github.io/AutoJS/","AutoJS")</f>
        <v>AutoJS</v>
      </c>
    </row>
    <row customHeight="1" r="17" ht="48.75">
      <c s="3" r="A17">
        <v>16.0</v>
      </c>
      <c t="str" s="4" r="B17">
        <f>HYPERLINK("http://davidshimjs.github.io/qrcodejs/","qrcode.js")</f>
        <v>qrcode.js</v>
      </c>
    </row>
    <row customHeight="1" r="18" ht="48.75">
      <c s="3" r="A18">
        <v>17.0</v>
      </c>
      <c t="str" s="4" r="B18">
        <f>HYPERLINK("http://oridomi.com/","oridomi")</f>
        <v>oridomi</v>
      </c>
    </row>
    <row customHeight="1" r="19" ht="48.75">
      <c s="3" r="A19">
        <v>18.0</v>
      </c>
      <c t="str" s="4" r="B19">
        <f>HYPERLINK("http://listjs.com/","list.js")</f>
        <v>list.js</v>
      </c>
    </row>
    <row customHeight="1" r="20" ht="48.75">
      <c s="3" r="A20">
        <v>19.0</v>
      </c>
      <c t="str" s="4" r="B20">
        <f>HYPERLINK("http://www.enddash.com/","EndDash")</f>
        <v>EndDash</v>
      </c>
    </row>
    <row customHeight="1" r="21" ht="48.75">
      <c s="3" r="A21">
        <v>20.0</v>
      </c>
      <c t="str" s="4" r="B21">
        <f>HYPERLINK("http://creditcardjs.com/","creditcard.js")</f>
        <v>creditcard.js</v>
      </c>
    </row>
    <row customHeight="1" r="22" ht="48.75">
      <c s="3" r="A22">
        <v>21.0</v>
      </c>
      <c t="str" s="4" r="B22">
        <f>HYPERLINK("http://firstopinion.github.io/formatter.js/","formatter.js")</f>
        <v>formatter.js</v>
      </c>
    </row>
    <row customHeight="1" r="23" ht="48.75">
      <c s="3" r="A23">
        <v>22.0</v>
      </c>
      <c t="str" s="4" r="B23">
        <f>HYPERLINK("http://wellcaffeinated.net/PhysicsJS/","PysicsJS")</f>
        <v>PysicsJS</v>
      </c>
    </row>
    <row customHeight="1" r="24" ht="48.75">
      <c s="3" r="A24">
        <v>23.0</v>
      </c>
      <c t="str" s="4" r="B24">
        <f>HYPERLINK("https://github.com/airbnb/javascript","Airbnb JavaScript Style Guide")</f>
        <v>Airbnb JavaScript Style Guide</v>
      </c>
    </row>
    <row customHeight="1" r="25" ht="48.75">
      <c s="3" r="A25">
        <v>24.0</v>
      </c>
      <c t="str" s="4" r="B25">
        <f>HYPERLINK("http://zero.milosz.ca/","ZerosInJavaScript")</f>
        <v>ZerosInJavaScript</v>
      </c>
    </row>
    <row customHeight="1" r="26" ht="51.0">
      <c s="3" r="A26">
        <v>25.0</v>
      </c>
      <c t="str" s="4" r="B26">
        <f>HYPERLINK("http://benhowdle.im/touche/","Touche.js")</f>
        <v>Touche.js</v>
      </c>
    </row>
    <row customHeight="1" r="27" ht="51.0">
      <c s="3" r="A27">
        <v>26.0</v>
      </c>
      <c t="str" s="4" r="B27">
        <f>HYPERLINK("http://darsa.in/motio/","Motio")</f>
        <v>Motio</v>
      </c>
    </row>
    <row customHeight="1" r="28" ht="51.0">
      <c s="3" r="A28">
        <v>27.0</v>
      </c>
      <c t="s" s="4" r="B28">
        <v>8</v>
      </c>
    </row>
    <row customHeight="1" r="29" ht="51.0">
      <c s="3" r="A29">
        <v>28.0</v>
      </c>
      <c t="str" s="4" r="B29">
        <f>HYPERLINK("http://lodash.com/","Lo-Dash")</f>
        <v>Lo-Dash</v>
      </c>
    </row>
    <row customHeight="1" r="30" ht="51.0">
      <c s="3" r="A30">
        <v>29.0</v>
      </c>
      <c t="str" s="4" r="B30">
        <f>HYPERLINK("https://github.com/jonathanstark/FastActive","FastActive")</f>
        <v>FastActive</v>
      </c>
    </row>
    <row customHeight="1" r="31" ht="51.0">
      <c s="3" r="A31">
        <v>30.0</v>
      </c>
      <c t="str" s="4" r="B31">
        <f>HYPERLINK("http://matthew.wagerfield.com/parallax/index.html","Parallax.js")</f>
        <v>Parallax.js</v>
      </c>
    </row>
    <row customHeight="1" r="32" ht="51.0">
      <c s="3" r="A32">
        <v>31.0</v>
      </c>
      <c t="str" s="4" r="B32">
        <f>HYPERLINK("http://labs.bigroomstudios.com/libraries/animo-js","animo.js")</f>
        <v>animo.js</v>
      </c>
    </row>
    <row customHeight="1" r="33" ht="51.0">
      <c s="3" r="A33">
        <v>32.0</v>
      </c>
      <c t="str" s="4" r="B33">
        <f>HYPERLINK("http://complete-ly.appspot.com/","complete.ly")</f>
        <v>complete.ly</v>
      </c>
    </row>
    <row customHeight="1" r="34" ht="51.0">
      <c s="3" r="A34">
        <v>33.0</v>
      </c>
      <c t="str" s="4" r="B34">
        <f>HYPERLINK("http://omarshammas.github.io/formancejs","Formance.js")</f>
        <v>Formance.js</v>
      </c>
    </row>
    <row customHeight="1" r="35" ht="51.0">
      <c s="3" r="A35">
        <v>34.0</v>
      </c>
      <c t="str" s="4" r="B35">
        <f>HYPERLINK("http://jsperf.com/","jsPerf")</f>
        <v>jsPerf</v>
      </c>
    </row>
    <row customHeight="1" r="36" ht="15.75">
      <c s="3" r="A36">
        <v>35.0</v>
      </c>
      <c t="s" s="4" r="B36">
        <v>9</v>
      </c>
    </row>
    <row customHeight="1" r="37" ht="15.75">
      <c s="6" r="B37"/>
    </row>
    <row customHeight="1" r="38" ht="15.75">
      <c s="5" r="B38"/>
    </row>
  </sheetData>
  <autoFilter ref="$A$1:$B$36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  <filterColumn colId="1">
      <filters>
        <filter val="Nanobar"/>
        <filter val="Progress.js"/>
        <filter val="InstantClick"/>
        <filter val="Kinetic"/>
        <filter val="Ifvisible.js"/>
        <filter val="jstherightway"/>
        <filter val="Fit.js"/>
        <filter val="countUp.js"/>
        <filter val="45-useful-javascript-tips-tricks-and-best-practices"/>
        <filter val="Slip.js"/>
        <filter val="Planetary.js"/>
        <filter val="Magnifer.js"/>
        <filter val="Zoomerang.js"/>
        <filter val="Headroom.js"/>
        <filter val="AutoJS"/>
        <filter val="qrcode.js"/>
        <filter val="oridomi"/>
        <filter val="list.js"/>
        <filter val="EndDash"/>
        <filter val="creditcard.js"/>
        <filter val="formatter.js"/>
        <filter val="PysicsJS"/>
        <filter val="Airbnb JavaScript Style Guide"/>
        <filter val="ZerosInJavaScript"/>
        <filter val="Touche.js"/>
        <filter val="Motio"/>
        <filter val="List.js"/>
        <filter val="Lo-Dash"/>
        <filter val="FastActive"/>
        <filter val="Parallax.js"/>
        <filter val="animo.js"/>
        <filter val="complete.ly"/>
        <filter val="Formance.js"/>
        <filter val="jsPerf"/>
        <filter val="http://headjs.com/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42.71"/>
    <col min="3" customWidth="1" max="6" width="14.43"/>
  </cols>
  <sheetData>
    <row customHeight="1" r="1" ht="15.75">
      <c t="s" s="1" r="A1">
        <v>10</v>
      </c>
      <c t="s" s="1" r="B1">
        <v>11</v>
      </c>
      <c s="2" r="C1"/>
    </row>
    <row customHeight="1" r="2" ht="48.75">
      <c s="3" r="A2">
        <v>1.0</v>
      </c>
      <c t="str" s="4" r="B2">
        <f>HYPERLINK("http://d3js.org/","D3.js")</f>
        <v>D3.js</v>
      </c>
    </row>
    <row customHeight="1" r="3" ht="48.75">
      <c s="3" r="A3">
        <v>2.0</v>
      </c>
      <c t="str" s="4" r="B3">
        <f>HYPERLINK("http://craig.is/killing/mice","Mousetrap")</f>
        <v>Mousetrap</v>
      </c>
    </row>
    <row customHeight="1" r="4" ht="48.75">
      <c s="3" r="A4">
        <v>3.0</v>
      </c>
      <c t="str" s="4" r="B4">
        <f>HYPERLINK("http://lab.ejci.net/favico.js/","favico.js")</f>
        <v>favico.js</v>
      </c>
    </row>
    <row customHeight="1" r="5" ht="48.75">
      <c s="3" r="A5">
        <v>4.0</v>
      </c>
      <c t="str" s="4" r="B5">
        <f>HYPERLINK("https://github.com/jpillora/xdomain","xdomain")</f>
        <v>xdomain</v>
      </c>
    </row>
    <row customHeight="1" r="6" ht="48.75">
      <c s="3" r="A6">
        <v>5.0</v>
      </c>
      <c t="str" s="4" r="B6">
        <f>HYPERLINK("http://simplefocus.com/flowtype/","FlowType.JS")</f>
        <v>FlowType.JS</v>
      </c>
    </row>
    <row customHeight="1" r="7" ht="48.75">
      <c s="3" r="A7">
        <v>6.0</v>
      </c>
      <c t="str" s="4" r="B7">
        <f>HYPERLINK("http://ricostacruz.com/nprogress/","NProgress")</f>
        <v>NProgress</v>
      </c>
    </row>
    <row customHeight="1" r="8" ht="48.75">
      <c s="3" r="A8">
        <v>7.0</v>
      </c>
      <c t="str" s="4" r="B8">
        <f>HYPERLINK("http://www.thinkful.com/learn/javascript-best-practices-1/","JavaScript Best Practices")</f>
        <v>JavaScript Best Practices</v>
      </c>
    </row>
    <row customHeight="1" r="9" ht="48.75">
      <c s="3" r="A9">
        <v>8.0</v>
      </c>
      <c t="str" s="4" r="B9">
        <f>HYPERLINK("http://kineticjs.com/","kinetic.js")</f>
        <v>kinetic.js</v>
      </c>
    </row>
    <row customHeight="1" r="10" ht="48.75">
      <c s="3" r="A10">
        <v>9.0</v>
      </c>
      <c t="str" s="4" r="B10">
        <f>HYPERLINK("http://www.ractivejs.org/","Ractive.js")</f>
        <v>Ractive.js</v>
      </c>
      <c s="2" r="C10"/>
    </row>
    <row customHeight="1" r="11" ht="48.75">
      <c s="3" r="A11">
        <v>10.0</v>
      </c>
      <c t="str" s="4" r="B11">
        <f>HYPERLINK("http://jointjs.com/","JointJS")</f>
        <v>JointJS</v>
      </c>
      <c s="2" r="C11"/>
      <c s="2" r="D11"/>
    </row>
    <row customHeight="1" r="12" ht="48.75">
      <c s="3" r="A12">
        <v>11.0</v>
      </c>
      <c t="str" s="4" r="B12">
        <f>HYPERLINK("http://www.javascriptoo.com/","javascriptoo")</f>
        <v>javascriptoo</v>
      </c>
    </row>
    <row customHeight="1" r="13" ht="48.75">
      <c s="3" r="A13">
        <v>12.0</v>
      </c>
      <c t="str" s="4" r="B13">
        <f>HYPERLINK("http://jnordberg.github.io/gif.js/","gif.js")</f>
        <v>gif.js</v>
      </c>
    </row>
    <row customHeight="1" r="14" ht="48.75">
      <c s="3" r="A14">
        <v>13.0</v>
      </c>
      <c t="str" s="4" r="B14">
        <f>HYPERLINK("http://www.jsdb.io/?sort=trending","JSDB.io")</f>
        <v>JSDB.io</v>
      </c>
    </row>
    <row customHeight="1" r="15" ht="48.75">
      <c s="3" r="A15">
        <v>14.0</v>
      </c>
      <c t="str" s="4" r="B15">
        <f>HYPERLINK("http://labs.mintchaos.com/flippant.js/","Flippant.js")</f>
        <v>Flippant.js</v>
      </c>
    </row>
    <row customHeight="1" r="16" ht="48.75">
      <c s="3" r="A16">
        <v>15.0</v>
      </c>
      <c t="str" s="4" r="B16">
        <f>HYPERLINK("http://easelinc.github.io/tourist/","Tourist.js")</f>
        <v>Tourist.js</v>
      </c>
    </row>
    <row customHeight="1" r="17" ht="48.75">
      <c s="3" r="A17">
        <v>16.0</v>
      </c>
      <c t="str" s="4" r="B17">
        <f>HYPERLINK("http://kamilczujowski.github.io/least/","least.js")</f>
        <v>least.js</v>
      </c>
    </row>
    <row customHeight="1" r="18" ht="48.75">
      <c s="3" r="A18">
        <v>17.0</v>
      </c>
      <c t="str" s="4" r="B18">
        <f>HYPERLINK("http://eightmedia.github.io/hammer.js/","Hammer.js")</f>
        <v>Hammer.js</v>
      </c>
    </row>
    <row customHeight="1" r="19" ht="48.75">
      <c s="3" r="A19">
        <v>18.0</v>
      </c>
      <c t="str" s="4" r="B19">
        <f>HYPERLINK("http://packery.metafizzy.co/","Packery")</f>
        <v>Packery</v>
      </c>
    </row>
    <row customHeight="1" r="20" ht="48.75">
      <c s="3" r="A20">
        <v>19.0</v>
      </c>
      <c t="str" s="4" r="B20">
        <f>HYPERLINK("https://github.com/jakiestfu/Snap.js/","Snap.js")</f>
        <v>Snap.js</v>
      </c>
    </row>
    <row customHeight="1" r="21" ht="48.75">
      <c s="3" r="A21">
        <v>20.0</v>
      </c>
      <c t="str" s="4" r="B21">
        <f>HYPERLINK("http://amsul.ca/pickadate.js/","pickadate.js")</f>
        <v>pickadate.js</v>
      </c>
    </row>
    <row customHeight="1" r="22" ht="48.75">
      <c s="3" r="A22">
        <v>21.0</v>
      </c>
      <c t="str" s="4" r="B22">
        <f>HYPERLINK("http://heelhook.github.io/chardin.js/","Chardin.js")</f>
        <v>Chardin.js</v>
      </c>
    </row>
    <row customHeight="1" r="23" ht="48.75">
      <c s="3" r="A23">
        <v>22.0</v>
      </c>
      <c t="str" s="4" r="B23">
        <f>HYPERLINK("http://eragonj.github.io/Trip.js/","Trip.js")</f>
        <v>Trip.js</v>
      </c>
    </row>
    <row customHeight="1" r="24" ht="48.75">
      <c s="3" r="A24">
        <v>23.0</v>
      </c>
      <c t="str" s="4" r="B24">
        <f>HYPERLINK("http://www.goodboydigital.com/pixi-js-is-out/","Pixi.js")</f>
        <v>Pixi.js</v>
      </c>
    </row>
    <row customHeight="1" r="25" ht="48.75">
      <c s="3" r="A25">
        <v>24.0</v>
      </c>
      <c t="str" s="4" r="B25">
        <f>HYPERLINK("http://usablica.github.io/intro.js/","Intro.js")</f>
        <v>Intro.js</v>
      </c>
    </row>
  </sheetData>
  <autoFilter ref="$A$1:$B$25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</hyperlinks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42.71"/>
    <col min="3" customWidth="1" max="6" width="14.43"/>
  </cols>
  <sheetData>
    <row customHeight="1" r="1" ht="15.75">
      <c t="s" s="1" r="A1">
        <v>12</v>
      </c>
      <c t="s" s="1" r="B1">
        <v>13</v>
      </c>
      <c s="2" r="C1"/>
    </row>
    <row customHeight="1" r="2" ht="48.75">
      <c s="3" r="A2">
        <v>1.0</v>
      </c>
      <c t="str" s="4" r="B2">
        <f>HYPERLINK("http://tenxer.github.io/xcharts/","xCharts")</f>
        <v>xCharts</v>
      </c>
    </row>
    <row customHeight="1" r="3" ht="48.75">
      <c s="3" r="A3">
        <v>2.0</v>
      </c>
      <c t="str" s="4" r="B3">
        <f>HYPERLINK("http://fabien-d.github.io/alertify.js/","alertify.js")</f>
        <v>alertify.js</v>
      </c>
    </row>
    <row customHeight="1" r="4" ht="48.75">
      <c s="3" r="A4">
        <v>3.0</v>
      </c>
      <c t="str" s="4" r="B4">
        <f>HYPERLINK("http://simplecartjs.org/","simpleCart.js")</f>
        <v>simpleCart.js</v>
      </c>
    </row>
    <row customHeight="1" r="5" ht="48.75">
      <c s="3" r="A5">
        <v>4.0</v>
      </c>
      <c t="str" s="4" r="B5">
        <f>HYPERLINK("http://microjs.com/#","microjs")</f>
        <v>microjs</v>
      </c>
    </row>
    <row customHeight="1" r="6" ht="48.75">
      <c s="3" r="A6">
        <v>5.0</v>
      </c>
      <c t="str" s="4" r="B6">
        <f>HYPERLINK("http://bootboxjs.com/","Bootbox.js")</f>
        <v>Bootbox.js</v>
      </c>
    </row>
    <row customHeight="1" r="7" ht="48.75">
      <c s="3" r="A7">
        <v>6.0</v>
      </c>
      <c t="str" s="4" r="B7">
        <f>HYPERLINK("http://bonsaijs.org/","BonsaiJS")</f>
        <v>BonsaiJS</v>
      </c>
    </row>
    <row customHeight="1" r="8" ht="48.75">
      <c s="3" r="A8">
        <v>7.0</v>
      </c>
      <c t="str" s="4" r="B8">
        <f>HYPERLINK("http://wicky.nillia.ms/enquire.js/","enquire.js")</f>
        <v>enquire.js</v>
      </c>
    </row>
    <row customHeight="1" r="9" ht="48.75">
      <c s="3" r="A9">
        <v>8.0</v>
      </c>
      <c t="str" s="4" r="B9">
        <f>HYPERLINK("http://todomvc.com/","TodoMVC")</f>
        <v>TodoMVC</v>
      </c>
    </row>
    <row customHeight="1" r="10" ht="48.75">
      <c s="3" r="A10">
        <v>9.0</v>
      </c>
      <c t="str" s="4" r="B10">
        <f>HYPERLINK("https://github.com/amail/Verimail.js","Verimail.js")</f>
        <v>Verimail.js</v>
      </c>
      <c s="2" r="C10"/>
    </row>
    <row customHeight="1" r="11" ht="48.75">
      <c s="3" r="A11">
        <v>10.0</v>
      </c>
      <c t="str" s="4" r="B11">
        <f>HYPERLINK("http://lab.hakim.se/fokus/","Fokus")</f>
        <v>Fokus</v>
      </c>
      <c s="2" r="C11"/>
      <c s="2" r="D11"/>
    </row>
    <row customHeight="1" r="12" ht="48.75">
      <c s="3" r="A12">
        <v>11.0</v>
      </c>
      <c t="str" s="4" r="B12">
        <f>HYPERLINK("http://momentjs.com/","Moment.js")</f>
        <v>Moment.js</v>
      </c>
    </row>
    <row customHeight="1" r="13" ht="48.75">
      <c s="3" r="A13">
        <v>12.0</v>
      </c>
      <c t="str" s="4" r="B13">
        <f>HYPERLINK("https://brad.is/coding/BigScreen/","BigScreen")</f>
        <v>BigScreen</v>
      </c>
    </row>
    <row customHeight="1" r="14" ht="48.75">
      <c s="3" r="A14">
        <v>13.0</v>
      </c>
      <c t="str" s="4" r="B14">
        <f>HYPERLINK("http://justgage.com/","justGage")</f>
        <v>justGage</v>
      </c>
    </row>
    <row customHeight="1" r="15" ht="48.75">
      <c s="3" r="A15">
        <v>14.0</v>
      </c>
      <c t="str" s="4" r="B15">
        <f>HYPERLINK("https://github.com/js-coder/cookie.js","cookie.js")</f>
        <v>cookie.js</v>
      </c>
    </row>
    <row customHeight="1" r="16" ht="48.75">
      <c s="3" r="A16">
        <v>15.0</v>
      </c>
      <c t="str" s="4" r="B16">
        <f>HYPERLINK("http://fgnass.github.io/spin.js/","spin.js")</f>
        <v>spin.js</v>
      </c>
    </row>
    <row customHeight="1" r="17" ht="48.75">
      <c s="3" r="A17">
        <v>16.0</v>
      </c>
      <c t="str" s="4" r="B17">
        <f>HYPERLINK("http://speakingjs.com/","speakingJS")</f>
        <v>speakingJS</v>
      </c>
    </row>
    <row customHeight="1" r="18" ht="48.75">
      <c s="3" r="A18">
        <v>17.0</v>
      </c>
      <c t="str" s="4" r="B18">
        <f>HYPERLINK("http://epiceditor.com/","epiceditor")</f>
        <v>epiceditor</v>
      </c>
    </row>
    <row customHeight="1" r="19" ht="48.75">
      <c s="3" r="A19">
        <v>18.0</v>
      </c>
      <c t="str" s="4" r="B19">
        <f>HYPERLINK("http://dan-silver.github.io/ElementTransitions.js/","ElementTransitions.js")</f>
        <v>ElementTransitions.js</v>
      </c>
    </row>
    <row customHeight="1" r="20" ht="48.75">
      <c s="3" r="A20">
        <v>19.0</v>
      </c>
      <c t="str" s="4" r="B20">
        <f>HYPERLINK("http://www.sitepoint.com/beginners-guide-to-javascript-date-and-time/","beginners-guide-to-javascript-date-and-time")</f>
        <v>beginners-guide-to-javascript-date-and-time</v>
      </c>
    </row>
    <row customHeight="1" r="21" ht="48.75">
      <c s="3" r="A21">
        <v>20.0</v>
      </c>
      <c t="str" s="4" r="B21">
        <f>HYPERLINK("http://benhowdle.im/svgeezy/","SVGeezy")</f>
        <v>SVGeezy</v>
      </c>
    </row>
    <row customHeight="1" r="22" ht="48.75">
      <c s="3" r="A22">
        <v>21.0</v>
      </c>
      <c t="str" s="4" r="B22">
        <f>HYPERLINK("http://www.svgjs.com/","svg.js")</f>
        <v>svg.js</v>
      </c>
    </row>
    <row customHeight="1" r="23" ht="48.75">
      <c s="3" r="A23">
        <v>22.0</v>
      </c>
      <c t="str" s="4" r="B23">
        <f>HYPERLINK("http://twitter.github.io/typeahead.js/","typeahead.js")</f>
        <v>typeahead.js</v>
      </c>
    </row>
    <row customHeight="1" r="24" ht="48.75">
      <c s="3" r="A24">
        <v>23.0</v>
      </c>
      <c t="str" s="4" r="B24">
        <f>HYPERLINK("http://www.dropzonejs.com/","Dropzone.js")</f>
        <v>Dropzone.js</v>
      </c>
    </row>
    <row customHeight="1" r="25" ht="48.75">
      <c s="3" r="A25">
        <v>24.0</v>
      </c>
      <c t="str" s="4" r="B25">
        <f>HYPERLINK("http://compatibility.shwups-cms.ch/de/home/","Big JS")</f>
        <v>Big JS</v>
      </c>
    </row>
    <row customHeight="1" r="26" ht="41.25">
      <c s="3" r="A26">
        <v>25.0</v>
      </c>
      <c t="str" s="4" r="B26">
        <f>HYPERLINK("http://jschr.github.io/textillate/","Textillate.js")</f>
        <v>Textillate.js</v>
      </c>
    </row>
    <row customHeight="1" r="27" ht="41.25">
      <c s="3" r="A27">
        <v>26.0</v>
      </c>
      <c t="str" s="4" r="B27">
        <f>HYPERLINK("http://rubyjs.org/","RubyJS")</f>
        <v>RubyJS</v>
      </c>
    </row>
    <row customHeight="1" r="28" ht="41.25">
      <c s="3" r="A28">
        <v>27.0</v>
      </c>
      <c t="str" s="4" r="B28">
        <f>HYPERLINK("http://parsleyjs.org/","Parsley")</f>
        <v>Parsley</v>
      </c>
    </row>
    <row customHeight="1" r="29" ht="41.25">
      <c s="3" r="A29">
        <v>28.0</v>
      </c>
      <c t="str" s="4" r="B29">
        <f>HYPERLINK("http://www.sequencejs.com/","Sequence.js")</f>
        <v>Sequence.js</v>
      </c>
    </row>
  </sheetData>
  <autoFilter ref="$A$1:$B$29">
    <filterColumn colId="0">
      <filters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</filters>
    </filterColumn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43"/>
    <col min="2" customWidth="1" max="2" width="62.43"/>
    <col min="3" customWidth="1" max="6" width="14.43"/>
  </cols>
  <sheetData>
    <row customHeight="1" r="1" ht="15.75">
      <c t="s" s="7" r="A1">
        <v>14</v>
      </c>
      <c t="s" s="7" r="B1">
        <v>15</v>
      </c>
    </row>
    <row customHeight="1" r="2" ht="15.75">
      <c s="8" r="A2">
        <v>1.0</v>
      </c>
      <c t="str" s="9" r="B2">
        <f>HYPERLINK("http://lab.abhinayrathore.com/jquery-standards/","lab.abhinayrathore")</f>
        <v>lab.abhinayrathore</v>
      </c>
    </row>
    <row customHeight="1" r="3" ht="15.75">
      <c s="8" r="A3">
        <v>2.0</v>
      </c>
      <c t="s" s="9" r="B3">
        <v>16</v>
      </c>
    </row>
    <row customHeight="1" r="4" ht="15.75">
      <c s="8" r="A4">
        <v>3.0</v>
      </c>
      <c t="s" s="9" r="B4">
        <v>17</v>
      </c>
    </row>
    <row customHeight="1" r="5" ht="15.75">
      <c s="8" r="A5">
        <v>4.0</v>
      </c>
      <c t="s" s="10" r="B5">
        <v>18</v>
      </c>
    </row>
    <row customHeight="1" r="6" ht="15.75">
      <c s="8" r="A6">
        <v>5.0</v>
      </c>
      <c t="s" s="10" r="B6">
        <v>19</v>
      </c>
    </row>
    <row customHeight="1" r="7" ht="15.75">
      <c s="8" r="A7">
        <v>6.0</v>
      </c>
      <c t="s" s="10" r="B7">
        <v>20</v>
      </c>
    </row>
    <row customHeight="1" r="8" ht="15.75">
      <c s="8" r="A8">
        <v>7.0</v>
      </c>
      <c t="s" s="10" r="B8">
        <v>21</v>
      </c>
    </row>
    <row customHeight="1" r="9" ht="15.75">
      <c s="8" r="A9">
        <v>8.0</v>
      </c>
      <c t="s" s="10" r="B9">
        <v>22</v>
      </c>
    </row>
    <row customHeight="1" r="10" ht="15.75">
      <c s="8" r="A10">
        <v>9.0</v>
      </c>
      <c t="s" s="10" r="B10">
        <v>23</v>
      </c>
    </row>
    <row customHeight="1" r="11" ht="15.75">
      <c s="8" r="A11">
        <v>10.0</v>
      </c>
      <c t="s" s="10" r="B11">
        <v>24</v>
      </c>
    </row>
    <row customHeight="1" r="12" ht="15.75">
      <c s="8" r="A12">
        <v>11.0</v>
      </c>
      <c t="s" s="10" r="B12">
        <v>25</v>
      </c>
    </row>
    <row customHeight="1" r="13" ht="15.75">
      <c s="8" r="A13">
        <v>12.0</v>
      </c>
      <c t="s" s="10" r="B13">
        <v>26</v>
      </c>
    </row>
    <row customHeight="1" r="14" ht="15.75">
      <c s="8" r="A14">
        <v>13.0</v>
      </c>
      <c t="s" s="10" r="B14">
        <v>27</v>
      </c>
    </row>
    <row customHeight="1" r="15" ht="15.75">
      <c s="8" r="A15">
        <v>14.0</v>
      </c>
      <c t="s" s="10" r="B15">
        <v>28</v>
      </c>
    </row>
    <row customHeight="1" r="16" ht="15.75">
      <c s="8" r="A16">
        <v>15.0</v>
      </c>
      <c t="s" s="10" r="B16">
        <v>29</v>
      </c>
    </row>
    <row customHeight="1" r="17" ht="15.75">
      <c s="8" r="A17">
        <v>16.0</v>
      </c>
      <c t="s" s="10" r="B17">
        <v>30</v>
      </c>
    </row>
    <row customHeight="1" r="18" ht="15.75">
      <c s="8" r="A18">
        <v>17.0</v>
      </c>
      <c t="s" s="10" r="B18">
        <v>31</v>
      </c>
    </row>
    <row customHeight="1" r="19" ht="15.75">
      <c s="8" r="A19">
        <v>18.0</v>
      </c>
      <c t="s" s="10" r="B19">
        <v>32</v>
      </c>
    </row>
    <row customHeight="1" r="20" ht="15.75">
      <c s="8" r="A20">
        <v>19.0</v>
      </c>
      <c t="s" s="10" r="B20">
        <v>33</v>
      </c>
    </row>
    <row customHeight="1" r="21" ht="15.75">
      <c s="8" r="A21">
        <v>20.0</v>
      </c>
      <c t="s" s="10" r="B21">
        <v>34</v>
      </c>
    </row>
    <row customHeight="1" r="22" ht="15.75">
      <c s="8" r="A22">
        <v>21.0</v>
      </c>
      <c t="s" s="10" r="B22">
        <v>35</v>
      </c>
    </row>
    <row customHeight="1" r="23" ht="15.75">
      <c s="8" r="A23">
        <v>22.0</v>
      </c>
      <c t="s" s="10" r="B23">
        <v>36</v>
      </c>
    </row>
    <row customHeight="1" r="24" ht="15.75">
      <c s="8" r="A24">
        <v>23.0</v>
      </c>
      <c t="s" s="10" r="B24">
        <v>37</v>
      </c>
    </row>
    <row customHeight="1" r="25" ht="15.75">
      <c s="8" r="A25">
        <v>24.0</v>
      </c>
      <c t="s" s="10" r="B25">
        <v>38</v>
      </c>
    </row>
    <row customHeight="1" r="26" ht="15.75">
      <c s="8" r="A26">
        <v>25.0</v>
      </c>
      <c t="s" s="10" r="B26">
        <v>39</v>
      </c>
    </row>
    <row customHeight="1" r="27" ht="15.75">
      <c s="8" r="A27">
        <v>26.0</v>
      </c>
      <c t="s" s="10" r="B27">
        <v>40</v>
      </c>
    </row>
    <row customHeight="1" r="28" ht="15.75">
      <c s="8" r="A28">
        <v>27.0</v>
      </c>
      <c t="s" s="10" r="B28">
        <v>41</v>
      </c>
    </row>
    <row customHeight="1" r="29" ht="15.75">
      <c s="8" r="A29">
        <v>28.0</v>
      </c>
      <c t="s" s="10" r="B29">
        <v>42</v>
      </c>
    </row>
    <row customHeight="1" r="30" ht="15.75">
      <c s="8" r="A30">
        <v>29.0</v>
      </c>
      <c t="s" s="10" r="B30">
        <v>43</v>
      </c>
    </row>
    <row customHeight="1" r="31" ht="15.75">
      <c s="8" r="A31">
        <v>30.0</v>
      </c>
      <c t="s" s="10" r="B31">
        <v>44</v>
      </c>
    </row>
    <row customHeight="1" r="32" ht="15.75">
      <c s="8" r="A32">
        <v>31.0</v>
      </c>
      <c t="s" s="10" r="B32">
        <v>45</v>
      </c>
    </row>
    <row customHeight="1" r="33" ht="15.75">
      <c s="8" r="A33">
        <v>32.0</v>
      </c>
      <c t="s" s="10" r="B33">
        <v>46</v>
      </c>
    </row>
    <row customHeight="1" r="34" ht="15.75">
      <c s="8" r="A34">
        <v>33.0</v>
      </c>
      <c t="s" s="10" r="B34">
        <v>47</v>
      </c>
    </row>
    <row customHeight="1" r="35" ht="15.75">
      <c s="8" r="A35">
        <v>34.0</v>
      </c>
      <c t="s" s="10" r="B35">
        <v>48</v>
      </c>
    </row>
    <row customHeight="1" r="36" ht="15.75">
      <c s="8" r="A36">
        <v>35.0</v>
      </c>
      <c t="s" s="10" r="B36">
        <v>49</v>
      </c>
    </row>
    <row customHeight="1" r="37" ht="15.75">
      <c s="8" r="A37">
        <v>36.0</v>
      </c>
      <c t="s" s="10" r="B37">
        <v>50</v>
      </c>
    </row>
    <row customHeight="1" r="38" ht="15.75">
      <c s="8" r="A38">
        <v>37.0</v>
      </c>
      <c t="s" s="10" r="B38">
        <v>51</v>
      </c>
    </row>
    <row customHeight="1" r="39" ht="15.75">
      <c s="8" r="A39">
        <v>38.0</v>
      </c>
      <c t="s" s="10" r="B39">
        <v>52</v>
      </c>
    </row>
    <row customHeight="1" r="40" ht="15.75">
      <c s="8" r="A40">
        <v>39.0</v>
      </c>
      <c t="s" s="10" r="B40">
        <v>53</v>
      </c>
    </row>
    <row customHeight="1" r="41" ht="15.75">
      <c s="8" r="A41">
        <v>40.0</v>
      </c>
      <c t="s" s="10" r="B41">
        <v>54</v>
      </c>
    </row>
    <row customHeight="1" r="42" ht="15.75">
      <c s="8" r="A42">
        <v>41.0</v>
      </c>
      <c t="s" s="10" r="B42">
        <v>55</v>
      </c>
    </row>
    <row customHeight="1" r="43" ht="15.75">
      <c s="8" r="A43">
        <v>42.0</v>
      </c>
      <c t="s" s="10" r="B43">
        <v>56</v>
      </c>
    </row>
    <row customHeight="1" r="44" ht="15.75">
      <c s="11" r="B44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</hyperlinks>
  <drawing r:id="rId43"/>
</worksheet>
</file>