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ilsen/Onedrive - NTNU/Fag/Datateknologi 1. semester/TDT4117 - Informasjonsgjenfinning/assignment1/"/>
    </mc:Choice>
  </mc:AlternateContent>
  <xr:revisionPtr revIDLastSave="0" documentId="13_ncr:1_{1E8F01D2-2A77-4647-8957-6EC41F18115E}" xr6:coauthVersionLast="47" xr6:coauthVersionMax="47" xr10:uidLastSave="{00000000-0000-0000-0000-000000000000}"/>
  <bookViews>
    <workbookView xWindow="25600" yWindow="500" windowWidth="25600" windowHeight="28300" xr2:uid="{11C78236-9DE1-4F41-994B-C26D4F4958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  <c r="G51" i="1"/>
  <c r="C53" i="1"/>
  <c r="B33" i="1"/>
  <c r="B32" i="1"/>
  <c r="B31" i="1"/>
  <c r="B30" i="1"/>
  <c r="D69" i="1"/>
  <c r="G38" i="1"/>
  <c r="G39" i="1"/>
  <c r="G40" i="1"/>
  <c r="G41" i="1"/>
  <c r="G42" i="1"/>
  <c r="G37" i="1"/>
  <c r="C55" i="1"/>
  <c r="C54" i="1"/>
  <c r="C52" i="1"/>
  <c r="C51" i="1"/>
  <c r="C50" i="1"/>
  <c r="F46" i="1"/>
  <c r="D46" i="1"/>
  <c r="C46" i="1"/>
  <c r="E45" i="1"/>
  <c r="D45" i="1"/>
  <c r="F44" i="1"/>
  <c r="E44" i="1"/>
  <c r="E15" i="1"/>
  <c r="E20" i="1" s="1"/>
  <c r="C15" i="1"/>
  <c r="C18" i="1" s="1"/>
  <c r="D15" i="1"/>
  <c r="D21" i="1" s="1"/>
  <c r="B15" i="1"/>
  <c r="B20" i="1" s="1"/>
  <c r="C11" i="1"/>
  <c r="C10" i="1"/>
  <c r="B11" i="1"/>
  <c r="E11" i="1"/>
  <c r="D10" i="1"/>
  <c r="D9" i="1"/>
  <c r="E9" i="1"/>
  <c r="C24" i="1" l="1"/>
  <c r="C56" i="1"/>
  <c r="G44" i="1"/>
  <c r="E22" i="1"/>
  <c r="E27" i="1"/>
  <c r="C58" i="1"/>
  <c r="C27" i="1"/>
  <c r="E25" i="1"/>
  <c r="G45" i="1"/>
  <c r="E26" i="1"/>
  <c r="E23" i="1"/>
  <c r="D24" i="1"/>
  <c r="C57" i="1"/>
  <c r="D26" i="1"/>
  <c r="E21" i="1"/>
  <c r="B21" i="1"/>
  <c r="D20" i="1"/>
  <c r="B27" i="1"/>
  <c r="C25" i="1"/>
  <c r="E19" i="1"/>
  <c r="D25" i="1"/>
  <c r="G43" i="1"/>
  <c r="C26" i="1"/>
  <c r="C23" i="1"/>
  <c r="E18" i="1"/>
  <c r="G46" i="1"/>
  <c r="B22" i="1"/>
  <c r="B23" i="1"/>
  <c r="C22" i="1"/>
  <c r="C59" i="1"/>
  <c r="B25" i="1"/>
  <c r="C21" i="1"/>
  <c r="D22" i="1"/>
  <c r="D18" i="1"/>
  <c r="B18" i="1"/>
  <c r="D27" i="1"/>
  <c r="C20" i="1"/>
  <c r="B19" i="1"/>
  <c r="D23" i="1"/>
  <c r="D19" i="1"/>
  <c r="B24" i="1"/>
  <c r="B26" i="1"/>
  <c r="C19" i="1"/>
  <c r="E24" i="1"/>
  <c r="C65" i="1" l="1"/>
  <c r="D68" i="1" s="1"/>
  <c r="D73" i="1" l="1"/>
  <c r="C70" i="1"/>
  <c r="C76" i="1"/>
  <c r="D72" i="1"/>
  <c r="D71" i="1"/>
  <c r="C71" i="1"/>
  <c r="C69" i="1"/>
  <c r="C73" i="1"/>
  <c r="C77" i="1"/>
  <c r="D76" i="1"/>
  <c r="C75" i="1"/>
  <c r="D77" i="1"/>
</calcChain>
</file>

<file path=xl/sharedStrings.xml><?xml version="1.0" encoding="utf-8"?>
<sst xmlns="http://schemas.openxmlformats.org/spreadsheetml/2006/main" count="128" uniqueCount="56">
  <si>
    <t>“Big”</t>
  </si>
  <si>
    <t>“Small”</t>
  </si>
  <si>
    <t>“Cat”</t>
  </si>
  <si>
    <t>“Dog”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</si>
  <si>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</si>
  <si>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</si>
  <si>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</si>
  <si>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</si>
  <si>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</si>
  <si>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</si>
  <si>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</si>
  <si>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</si>
  <si>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</si>
  <si>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</si>
  <si>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tf</t>
  </si>
  <si>
    <t>df</t>
  </si>
  <si>
    <t>idf</t>
  </si>
  <si>
    <t>IDF</t>
  </si>
  <si>
    <t>tf x idf</t>
  </si>
  <si>
    <t>(1,1,1,1)</t>
  </si>
  <si>
    <t>(0,0,0,1)</t>
  </si>
  <si>
    <t>(0,0,1,1)</t>
  </si>
  <si>
    <t>(2,1,2,1)</t>
  </si>
  <si>
    <t>(1,1,0,0)</t>
  </si>
  <si>
    <t>(3,0,0,0)</t>
  </si>
  <si>
    <t>(0,0,2,1)</t>
  </si>
  <si>
    <t>(0,1,1,0)</t>
  </si>
  <si>
    <t>(1,2,0,1)</t>
  </si>
  <si>
    <t>Big</t>
  </si>
  <si>
    <t>Small</t>
  </si>
  <si>
    <t>Cat</t>
  </si>
  <si>
    <t>Dog</t>
  </si>
  <si>
    <t>q1</t>
  </si>
  <si>
    <t>q5</t>
  </si>
  <si>
    <t>cos1</t>
  </si>
  <si>
    <t>cos2</t>
  </si>
  <si>
    <t>cos3</t>
  </si>
  <si>
    <t>cos4</t>
  </si>
  <si>
    <t>cos5</t>
  </si>
  <si>
    <t>cos6</t>
  </si>
  <si>
    <t>cos7</t>
  </si>
  <si>
    <t>cos8</t>
  </si>
  <si>
    <t>cos9</t>
  </si>
  <si>
    <t>cos10</t>
  </si>
  <si>
    <t>fieldlen</t>
  </si>
  <si>
    <t>avgFieldLen</t>
  </si>
  <si>
    <t>q2</t>
  </si>
  <si>
    <t>k</t>
  </si>
  <si>
    <t>b</t>
  </si>
  <si>
    <t>BM25</t>
  </si>
  <si>
    <t>LOG(10/D14;2)*((((C62+1)*D2)/((C62*((1-C63)+C63*(G36/C64)))*D2)))+LOG(10/E14;2)*((((C62+1)*E2)/((C62*((1-C63)+C63*(G36/C64)))*E2)))</t>
  </si>
  <si>
    <t xml:space="preserve"> </t>
  </si>
  <si>
    <t>d(doc9,doc2)</t>
  </si>
  <si>
    <t>d(doc9,doc3)</t>
  </si>
  <si>
    <t>d(doc9,doc5)</t>
  </si>
  <si>
    <t>d(doc9,doc7)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</si>
</sst>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2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96B-D1E0-244D-9FEE-4A7C9E62ECC7}">
  <dimension ref="A1:G91"/>
  <sheetViews>
    <sheetView tabSelected="1" topLeftCell="A62" zoomScale="260" zoomScaleNormal="260" workbookViewId="0">
      <selection activeCell="H83" sqref="H83"/>
    </sheetView>
  </sheetViews>
  <sheetFormatPr baseColWidth="10" defaultRowHeight="16" x14ac:dyDescent="0.2"/>
  <cols>
    <col min="1" max="1" width="11.6640625" bestFit="1" customWidth="1"/>
    <col min="3" max="3" width="10.6640625" customWidth="1"/>
  </cols>
  <sheetData>
    <row r="1" spans="1:7" x14ac:dyDescent="0.2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">
      <c r="A2" s="2" t="s">
        <v>4</v>
      </c>
      <c r="B2" s="4">
        <v>1</v>
      </c>
      <c r="C2" s="4">
        <v>1</v>
      </c>
      <c r="D2" s="4">
        <v>1</v>
      </c>
      <c r="E2" s="4">
        <v>1</v>
      </c>
      <c r="G2" t="s">
        <v>19</v>
      </c>
    </row>
    <row r="3" spans="1:7" x14ac:dyDescent="0.2">
      <c r="A3" s="2" t="s">
        <v>5</v>
      </c>
      <c r="B3" s="4">
        <v>0</v>
      </c>
      <c r="C3" s="4">
        <v>0</v>
      </c>
      <c r="D3" s="4">
        <v>0</v>
      </c>
      <c r="E3" s="4">
        <v>1</v>
      </c>
      <c r="G3" t="s">
        <v>20</v>
      </c>
    </row>
    <row r="4" spans="1:7" x14ac:dyDescent="0.2">
      <c r="A4" s="2" t="s">
        <v>6</v>
      </c>
      <c r="B4" s="4">
        <v>0</v>
      </c>
      <c r="C4" s="4">
        <v>0</v>
      </c>
      <c r="D4" s="4">
        <v>1</v>
      </c>
      <c r="E4" s="4">
        <v>1</v>
      </c>
      <c r="G4" t="s">
        <v>21</v>
      </c>
    </row>
    <row r="5" spans="1:7" x14ac:dyDescent="0.2">
      <c r="A5" s="2" t="s">
        <v>7</v>
      </c>
      <c r="B5" s="4">
        <v>2</v>
      </c>
      <c r="C5" s="4">
        <v>1</v>
      </c>
      <c r="D5" s="4">
        <v>2</v>
      </c>
      <c r="E5" s="4">
        <v>1</v>
      </c>
      <c r="G5" t="s">
        <v>22</v>
      </c>
    </row>
    <row r="6" spans="1:7" x14ac:dyDescent="0.2">
      <c r="A6" s="2" t="s">
        <v>8</v>
      </c>
      <c r="B6" s="4">
        <v>1</v>
      </c>
      <c r="C6" s="4">
        <v>1</v>
      </c>
      <c r="D6" s="4">
        <v>0</v>
      </c>
      <c r="E6" s="4">
        <v>0</v>
      </c>
      <c r="G6" t="s">
        <v>23</v>
      </c>
    </row>
    <row r="7" spans="1:7" x14ac:dyDescent="0.2">
      <c r="A7" s="2" t="s">
        <v>9</v>
      </c>
      <c r="B7" s="4">
        <v>1</v>
      </c>
      <c r="C7" s="4">
        <v>1</v>
      </c>
      <c r="D7" s="4">
        <v>1</v>
      </c>
      <c r="E7" s="4">
        <v>1</v>
      </c>
      <c r="G7" t="s">
        <v>19</v>
      </c>
    </row>
    <row r="8" spans="1:7" x14ac:dyDescent="0.2">
      <c r="A8" s="2" t="s">
        <v>10</v>
      </c>
      <c r="B8" s="3">
        <v>2.5849625007211601</v>
      </c>
      <c r="C8" s="5">
        <v>0</v>
      </c>
      <c r="D8" s="5">
        <v>0</v>
      </c>
      <c r="E8" s="5">
        <v>0</v>
      </c>
      <c r="G8" t="s">
        <v>24</v>
      </c>
    </row>
    <row r="9" spans="1:7" x14ac:dyDescent="0.2">
      <c r="A9" s="2" t="s">
        <v>11</v>
      </c>
      <c r="B9" s="6">
        <v>0</v>
      </c>
      <c r="C9" s="6">
        <v>0</v>
      </c>
      <c r="D9" s="5">
        <f>1+LOG(2,2)</f>
        <v>2</v>
      </c>
      <c r="E9" s="5">
        <f>1+LOG(1,2)</f>
        <v>1</v>
      </c>
      <c r="G9" t="s">
        <v>25</v>
      </c>
    </row>
    <row r="10" spans="1:7" x14ac:dyDescent="0.2">
      <c r="A10" s="2" t="s">
        <v>12</v>
      </c>
      <c r="B10" s="6">
        <v>0</v>
      </c>
      <c r="C10" s="6">
        <f>1+LOG(1,2)</f>
        <v>1</v>
      </c>
      <c r="D10" s="6">
        <f>1+LOG(1,2)</f>
        <v>1</v>
      </c>
      <c r="E10" s="6">
        <v>0</v>
      </c>
      <c r="G10" t="s">
        <v>26</v>
      </c>
    </row>
    <row r="11" spans="1:7" x14ac:dyDescent="0.2">
      <c r="A11" s="2" t="s">
        <v>13</v>
      </c>
      <c r="B11" s="6">
        <f>1+LOG(1,2)</f>
        <v>1</v>
      </c>
      <c r="C11" s="6">
        <f>1+LOG(2,2)</f>
        <v>2</v>
      </c>
      <c r="D11" s="6">
        <v>0</v>
      </c>
      <c r="E11" s="6">
        <f>1+LOG(1,2)</f>
        <v>1</v>
      </c>
      <c r="G11" t="s">
        <v>27</v>
      </c>
    </row>
    <row r="12" spans="1:7" x14ac:dyDescent="0.2">
      <c r="A12" s="1"/>
      <c r="B12" s="1"/>
      <c r="C12" s="1"/>
      <c r="D12" s="1"/>
      <c r="E12" s="1"/>
    </row>
    <row r="13" spans="1:7" x14ac:dyDescent="0.2">
      <c r="A13" s="1" t="s">
        <v>16</v>
      </c>
      <c r="B13" s="2" t="s">
        <v>0</v>
      </c>
      <c r="C13" s="2" t="s">
        <v>1</v>
      </c>
      <c r="D13" s="2" t="s">
        <v>2</v>
      </c>
      <c r="E13" s="2" t="s">
        <v>3</v>
      </c>
    </row>
    <row r="14" spans="1:7" x14ac:dyDescent="0.2">
      <c r="A14" s="2" t="s">
        <v>15</v>
      </c>
      <c r="B14" s="4">
        <v>6</v>
      </c>
      <c r="C14" s="4">
        <v>6</v>
      </c>
      <c r="D14" s="4">
        <v>6</v>
      </c>
      <c r="E14" s="4">
        <v>7</v>
      </c>
      <c r="G14" t="s">
        <v>51</v>
      </c>
    </row>
    <row r="15" spans="1:7" x14ac:dyDescent="0.2">
      <c r="A15" s="2" t="s">
        <v>17</v>
      </c>
      <c r="B15" s="3">
        <f>LOG(10/6,2)</f>
        <v>0.73696559416620622</v>
      </c>
      <c r="C15" s="3">
        <f t="shared" ref="C15:D15" si="0">LOG(10/6,2)</f>
        <v>0.73696559416620622</v>
      </c>
      <c r="D15" s="3">
        <f t="shared" si="0"/>
        <v>0.73696559416620622</v>
      </c>
      <c r="E15" s="3">
        <f>LOG(10/7,2)</f>
        <v>0.51457317282975823</v>
      </c>
    </row>
    <row r="16" spans="1:7" x14ac:dyDescent="0.2">
      <c r="A16" s="1"/>
      <c r="B16" s="1"/>
      <c r="C16" s="1"/>
      <c r="D16" s="1"/>
      <c r="E16" s="1"/>
    </row>
    <row r="17" spans="1:5" x14ac:dyDescent="0.2">
      <c r="A17" s="1" t="s">
        <v>18</v>
      </c>
      <c r="B17" s="2" t="s">
        <v>0</v>
      </c>
      <c r="C17" s="2" t="s">
        <v>1</v>
      </c>
      <c r="D17" s="2" t="s">
        <v>2</v>
      </c>
      <c r="E17" s="2" t="s">
        <v>3</v>
      </c>
    </row>
    <row r="18" spans="1:5" x14ac:dyDescent="0.2">
      <c r="A18" s="2" t="s">
        <v>4</v>
      </c>
      <c r="B18" s="3">
        <f>B2*B15</f>
        <v>0.73696559416620622</v>
      </c>
      <c r="C18" s="3">
        <f>C2*C15</f>
        <v>0.73696559416620622</v>
      </c>
      <c r="D18" s="3">
        <f>D2*D15</f>
        <v>0.73696559416620622</v>
      </c>
      <c r="E18" s="3">
        <f>E2*E15</f>
        <v>0.51457317282975823</v>
      </c>
    </row>
    <row r="19" spans="1:5" x14ac:dyDescent="0.2">
      <c r="A19" s="2" t="s">
        <v>5</v>
      </c>
      <c r="B19" s="4">
        <f>B3*B15</f>
        <v>0</v>
      </c>
      <c r="C19" s="4">
        <f>C3*C15</f>
        <v>0</v>
      </c>
      <c r="D19" s="4">
        <f>D3*D15</f>
        <v>0</v>
      </c>
      <c r="E19" s="3">
        <f>E3*E15</f>
        <v>0.51457317282975823</v>
      </c>
    </row>
    <row r="20" spans="1:5" x14ac:dyDescent="0.2">
      <c r="A20" s="2" t="s">
        <v>6</v>
      </c>
      <c r="B20" s="4">
        <f>B4*B15</f>
        <v>0</v>
      </c>
      <c r="C20" s="4">
        <f>C4*C15</f>
        <v>0</v>
      </c>
      <c r="D20" s="3">
        <f>D4*D15</f>
        <v>0.73696559416620622</v>
      </c>
      <c r="E20" s="3">
        <f>E4*E15</f>
        <v>0.51457317282975823</v>
      </c>
    </row>
    <row r="21" spans="1:5" x14ac:dyDescent="0.2">
      <c r="A21" s="2" t="s">
        <v>7</v>
      </c>
      <c r="B21" s="3">
        <f>B5*B15</f>
        <v>1.4739311883324124</v>
      </c>
      <c r="C21" s="3">
        <f>C5*C15</f>
        <v>0.73696559416620622</v>
      </c>
      <c r="D21" s="3">
        <f>D5*D15</f>
        <v>1.4739311883324124</v>
      </c>
      <c r="E21" s="3">
        <f>E5*E15</f>
        <v>0.51457317282975823</v>
      </c>
    </row>
    <row r="22" spans="1:5" x14ac:dyDescent="0.2">
      <c r="A22" s="2" t="s">
        <v>8</v>
      </c>
      <c r="B22" s="3">
        <f>B6*B15</f>
        <v>0.73696559416620622</v>
      </c>
      <c r="C22" s="3">
        <f>C6*C15</f>
        <v>0.73696559416620622</v>
      </c>
      <c r="D22" s="4">
        <f>D6*D15</f>
        <v>0</v>
      </c>
      <c r="E22" s="4">
        <f>E6*E15</f>
        <v>0</v>
      </c>
    </row>
    <row r="23" spans="1:5" x14ac:dyDescent="0.2">
      <c r="A23" s="2" t="s">
        <v>9</v>
      </c>
      <c r="B23" s="3">
        <f>B7*B15</f>
        <v>0.73696559416620622</v>
      </c>
      <c r="C23" s="3">
        <f>C7*C15</f>
        <v>0.73696559416620622</v>
      </c>
      <c r="D23" s="3">
        <f>D7*D15</f>
        <v>0.73696559416620622</v>
      </c>
      <c r="E23" s="3">
        <f>E7*E15</f>
        <v>0.51457317282975823</v>
      </c>
    </row>
    <row r="24" spans="1:5" x14ac:dyDescent="0.2">
      <c r="A24" s="2" t="s">
        <v>10</v>
      </c>
      <c r="B24" s="3">
        <f>B8*B15</f>
        <v>1.9050284252413321</v>
      </c>
      <c r="C24" s="4">
        <f>C8*C15</f>
        <v>0</v>
      </c>
      <c r="D24" s="4">
        <f>D8*D15</f>
        <v>0</v>
      </c>
      <c r="E24" s="4">
        <f>E8*E15</f>
        <v>0</v>
      </c>
    </row>
    <row r="25" spans="1:5" x14ac:dyDescent="0.2">
      <c r="A25" s="2" t="s">
        <v>11</v>
      </c>
      <c r="B25" s="4">
        <f>B9*B15</f>
        <v>0</v>
      </c>
      <c r="C25" s="4">
        <f>C9*C15</f>
        <v>0</v>
      </c>
      <c r="D25" s="3">
        <f>D9*D15</f>
        <v>1.4739311883324124</v>
      </c>
      <c r="E25" s="3">
        <f>E9*E15</f>
        <v>0.51457317282975823</v>
      </c>
    </row>
    <row r="26" spans="1:5" x14ac:dyDescent="0.2">
      <c r="A26" s="2" t="s">
        <v>12</v>
      </c>
      <c r="B26" s="4">
        <f>B10*B15</f>
        <v>0</v>
      </c>
      <c r="C26" s="3">
        <f>C10*C15</f>
        <v>0.73696559416620622</v>
      </c>
      <c r="D26" s="3">
        <f>D10*D15</f>
        <v>0.73696559416620622</v>
      </c>
      <c r="E26" s="4">
        <f>E10*E15</f>
        <v>0</v>
      </c>
    </row>
    <row r="27" spans="1:5" x14ac:dyDescent="0.2">
      <c r="A27" s="2" t="s">
        <v>13</v>
      </c>
      <c r="B27" s="3">
        <f>B11*B15</f>
        <v>0.73696559416620622</v>
      </c>
      <c r="C27" s="3">
        <f>C11*C15</f>
        <v>1.4739311883324124</v>
      </c>
      <c r="D27" s="4">
        <f>D11*D15</f>
        <v>0</v>
      </c>
      <c r="E27" s="3">
        <f>E11*E15</f>
        <v>0.51457317282975823</v>
      </c>
    </row>
    <row r="28" spans="1:5" x14ac:dyDescent="0.2">
      <c r="A28" s="2"/>
      <c r="B28" s="3"/>
      <c r="C28" s="3"/>
      <c r="D28" s="4"/>
      <c r="E28" s="3"/>
    </row>
    <row r="30" spans="1:5" x14ac:dyDescent="0.2">
      <c r="A30" s="7" t="s">
        <v>52</v>
      </c>
      <c r="B30" s="7">
        <f>SQRT(((B26-B19)^2)+((C26-C19)^2)+((D26-D19)^2)+((E26-E19)^2))</f>
        <v>1.1623347728454068</v>
      </c>
    </row>
    <row r="31" spans="1:5" x14ac:dyDescent="0.2">
      <c r="A31" s="7" t="s">
        <v>53</v>
      </c>
      <c r="B31" s="7">
        <f>SQRT(((B26-B20)^2)+((C26-C20)^2)+((D26-D20)^2)+((E26-E20)^2))</f>
        <v>0.89883471071206056</v>
      </c>
    </row>
    <row r="32" spans="1:5" x14ac:dyDescent="0.2">
      <c r="A32" s="7" t="s">
        <v>54</v>
      </c>
      <c r="B32" s="7">
        <f>SQRT(((B26-B22)^2)+((C26-C22)^2)+((D26-D22)^2)+((E26-E22)^2))</f>
        <v>1.0422267382721953</v>
      </c>
    </row>
    <row r="33" spans="1:7" x14ac:dyDescent="0.2">
      <c r="A33" s="7" t="s">
        <v>55</v>
      </c>
      <c r="B33" s="7">
        <f>SQRT(((B26-B24)^2)+((C26-C24)^2)+((D26-D24)^2)+((E26-E24)^2))</f>
        <v>2.1714902428855094</v>
      </c>
    </row>
    <row r="36" spans="1:7" x14ac:dyDescent="0.2">
      <c r="C36" t="s">
        <v>28</v>
      </c>
      <c r="D36" t="s">
        <v>29</v>
      </c>
      <c r="E36" t="s">
        <v>30</v>
      </c>
      <c r="F36" t="s">
        <v>31</v>
      </c>
      <c r="G36" t="s">
        <v>44</v>
      </c>
    </row>
    <row r="37" spans="1:7" x14ac:dyDescent="0.2">
      <c r="A37" t="s">
        <v>19</v>
      </c>
      <c r="B37" t="s">
        <v>4</v>
      </c>
      <c r="C37" s="4">
        <v>1</v>
      </c>
      <c r="D37" s="4">
        <v>1</v>
      </c>
      <c r="E37" s="4">
        <v>1</v>
      </c>
      <c r="F37" s="4">
        <v>1</v>
      </c>
      <c r="G37" s="9">
        <f>SUM(C37:F37)</f>
        <v>4</v>
      </c>
    </row>
    <row r="38" spans="1:7" x14ac:dyDescent="0.2">
      <c r="A38" t="s">
        <v>20</v>
      </c>
      <c r="B38" t="s">
        <v>5</v>
      </c>
      <c r="C38" s="4">
        <v>0</v>
      </c>
      <c r="D38" s="4">
        <v>0</v>
      </c>
      <c r="E38" s="4">
        <v>0</v>
      </c>
      <c r="F38" s="4">
        <v>1</v>
      </c>
      <c r="G38" s="9">
        <f t="shared" ref="G38:G46" si="1">SUM(C38:F38)</f>
        <v>1</v>
      </c>
    </row>
    <row r="39" spans="1:7" x14ac:dyDescent="0.2">
      <c r="A39" t="s">
        <v>21</v>
      </c>
      <c r="B39" t="s">
        <v>6</v>
      </c>
      <c r="C39" s="4">
        <v>0</v>
      </c>
      <c r="D39" s="4">
        <v>0</v>
      </c>
      <c r="E39" s="4">
        <v>1</v>
      </c>
      <c r="F39" s="4">
        <v>1</v>
      </c>
      <c r="G39" s="9">
        <f t="shared" si="1"/>
        <v>2</v>
      </c>
    </row>
    <row r="40" spans="1:7" x14ac:dyDescent="0.2">
      <c r="A40" t="s">
        <v>22</v>
      </c>
      <c r="B40" t="s">
        <v>7</v>
      </c>
      <c r="C40" s="4">
        <v>2</v>
      </c>
      <c r="D40" s="4">
        <v>1</v>
      </c>
      <c r="E40" s="4">
        <v>2</v>
      </c>
      <c r="F40" s="4">
        <v>1</v>
      </c>
      <c r="G40" s="9">
        <f t="shared" si="1"/>
        <v>6</v>
      </c>
    </row>
    <row r="41" spans="1:7" x14ac:dyDescent="0.2">
      <c r="A41" t="s">
        <v>23</v>
      </c>
      <c r="B41" t="s">
        <v>8</v>
      </c>
      <c r="C41" s="4">
        <v>1</v>
      </c>
      <c r="D41" s="4">
        <v>1</v>
      </c>
      <c r="E41" s="4">
        <v>0</v>
      </c>
      <c r="F41" s="4">
        <v>0</v>
      </c>
      <c r="G41" s="9">
        <f t="shared" si="1"/>
        <v>2</v>
      </c>
    </row>
    <row r="42" spans="1:7" x14ac:dyDescent="0.2">
      <c r="A42" t="s">
        <v>19</v>
      </c>
      <c r="B42" t="s">
        <v>9</v>
      </c>
      <c r="C42" s="4">
        <v>1</v>
      </c>
      <c r="D42" s="4">
        <v>1</v>
      </c>
      <c r="E42" s="4">
        <v>1</v>
      </c>
      <c r="F42" s="4">
        <v>1</v>
      </c>
      <c r="G42" s="9">
        <f t="shared" si="1"/>
        <v>4</v>
      </c>
    </row>
    <row r="43" spans="1:7" x14ac:dyDescent="0.2">
      <c r="A43" t="s">
        <v>24</v>
      </c>
      <c r="B43" t="s">
        <v>10</v>
      </c>
      <c r="C43" s="4">
        <v>3</v>
      </c>
      <c r="D43" s="5">
        <v>0</v>
      </c>
      <c r="E43" s="5">
        <v>0</v>
      </c>
      <c r="F43" s="5">
        <v>0</v>
      </c>
      <c r="G43" s="9">
        <f t="shared" si="1"/>
        <v>3</v>
      </c>
    </row>
    <row r="44" spans="1:7" x14ac:dyDescent="0.2">
      <c r="A44" t="s">
        <v>25</v>
      </c>
      <c r="B44" t="s">
        <v>11</v>
      </c>
      <c r="C44" s="6">
        <v>0</v>
      </c>
      <c r="D44" s="6">
        <v>0</v>
      </c>
      <c r="E44" s="5">
        <f>1+LOG(2,2)</f>
        <v>2</v>
      </c>
      <c r="F44" s="5">
        <f>1+LOG(1,2)</f>
        <v>1</v>
      </c>
      <c r="G44" s="9">
        <f t="shared" si="1"/>
        <v>3</v>
      </c>
    </row>
    <row r="45" spans="1:7" x14ac:dyDescent="0.2">
      <c r="A45" t="s">
        <v>26</v>
      </c>
      <c r="B45" t="s">
        <v>12</v>
      </c>
      <c r="C45" s="6">
        <v>0</v>
      </c>
      <c r="D45" s="6">
        <f>1+LOG(1,2)</f>
        <v>1</v>
      </c>
      <c r="E45" s="6">
        <f>1+LOG(1,2)</f>
        <v>1</v>
      </c>
      <c r="F45" s="6">
        <v>0</v>
      </c>
      <c r="G45" s="9">
        <f t="shared" si="1"/>
        <v>2</v>
      </c>
    </row>
    <row r="46" spans="1:7" x14ac:dyDescent="0.2">
      <c r="A46" t="s">
        <v>27</v>
      </c>
      <c r="B46" t="s">
        <v>13</v>
      </c>
      <c r="C46" s="6">
        <f>1+LOG(1,2)</f>
        <v>1</v>
      </c>
      <c r="D46" s="6">
        <f>1+LOG(2,2)</f>
        <v>2</v>
      </c>
      <c r="E46" s="6">
        <v>0</v>
      </c>
      <c r="F46" s="6">
        <f>1+LOG(1,2)</f>
        <v>1</v>
      </c>
      <c r="G46" s="9">
        <f t="shared" si="1"/>
        <v>4</v>
      </c>
    </row>
    <row r="48" spans="1:7" x14ac:dyDescent="0.2">
      <c r="B48" t="s">
        <v>33</v>
      </c>
      <c r="C48" s="6">
        <v>0</v>
      </c>
      <c r="D48">
        <v>0</v>
      </c>
      <c r="E48">
        <v>1</v>
      </c>
      <c r="F48">
        <v>0</v>
      </c>
    </row>
    <row r="50" spans="2:7" x14ac:dyDescent="0.2">
      <c r="B50" t="s">
        <v>34</v>
      </c>
      <c r="C50" s="8">
        <f>((C37*C48)+(D37*D48)+(E37*E48)+(F37*F48))/(SQRT((C37^2)+(D37^2)+(E37^2)+(F37^2))*SQRT((C48^2)+(D48^2)+(E48^2)+(F48^2)))</f>
        <v>0.5</v>
      </c>
      <c r="G50" t="s">
        <v>45</v>
      </c>
    </row>
    <row r="51" spans="2:7" x14ac:dyDescent="0.2">
      <c r="B51" t="s">
        <v>35</v>
      </c>
      <c r="C51" s="8">
        <f>((C38*C48)+(D38*D48)+(E38*E48)+(F38*F48))/(SQRT((C38^2)+(D38^2)+(E38^2)+(F38^2))*SQRT((C48^2)+(D48^2)+(E48^2)+(F48^2)))</f>
        <v>0</v>
      </c>
      <c r="G51" s="12">
        <f>AVERAGE(G37:G46)</f>
        <v>3.1</v>
      </c>
    </row>
    <row r="52" spans="2:7" x14ac:dyDescent="0.2">
      <c r="B52" t="s">
        <v>36</v>
      </c>
      <c r="C52" s="8">
        <f>((C39*C48)+(D39*D48)+(E39*E48)+(F39*F48))/(SQRT((C39^2)+(D39^2)+(E39^2)+(F39^2))*SQRT((C48^2)+(D48^2)+(E48^2)+(F48^2)))</f>
        <v>0.70710678118654746</v>
      </c>
    </row>
    <row r="53" spans="2:7" x14ac:dyDescent="0.2">
      <c r="B53" t="s">
        <v>37</v>
      </c>
      <c r="C53" s="8">
        <f>((C40*C48)+(D40*D48)+(E40*E48)+(F40*F48))/(SQRT((C40^2)+(D40^2)+(E40^2)+(F40^2))*SQRT((C48^2)+(D48^2)+(E48^2)+(F48^2)))</f>
        <v>0.63245553203367588</v>
      </c>
    </row>
    <row r="54" spans="2:7" x14ac:dyDescent="0.2">
      <c r="B54" t="s">
        <v>38</v>
      </c>
      <c r="C54" s="8">
        <f>((C41*C48)+(D41*D48)+(E41*E48)+(F41*F48))/(SQRT((C41^2)+(D41^2)+(E41^2)+(F41^2))*SQRT((C48^2)+(D48^2)+(E48^2)+(F48^2)))</f>
        <v>0</v>
      </c>
    </row>
    <row r="55" spans="2:7" x14ac:dyDescent="0.2">
      <c r="B55" t="s">
        <v>39</v>
      </c>
      <c r="C55" s="8">
        <f>((C42*C48)+(D42*D48)+(E42*E48)+(F42*F48))/(SQRT((C42^2)+(D42^2)+(E42^2)+(F42^2))*SQRT((C48^2)+(D48^2)+(E48^2)+(F48^2)))</f>
        <v>0.5</v>
      </c>
    </row>
    <row r="56" spans="2:7" x14ac:dyDescent="0.2">
      <c r="B56" t="s">
        <v>40</v>
      </c>
      <c r="C56" s="8">
        <f>((C43*C48)+(D43*D48)+(E43*E48)+(F43*F48))/(SQRT((C43^2)+(D43^2)+(E43^2)+(F43^2))*SQRT((C48^2)+(D48^2)+(E48^2)+(F48^2)))</f>
        <v>0</v>
      </c>
    </row>
    <row r="57" spans="2:7" x14ac:dyDescent="0.2">
      <c r="B57" t="s">
        <v>41</v>
      </c>
      <c r="C57" s="8">
        <f>((C44*C48)+(D44*D48)+(E44*E48)+(F44*F48))/(SQRT((C44^2)+(D44^2)+(E44^2)+(F44^2))*SQRT((C48^2)+(D48^2)+(E48^2)+(F48^2)))</f>
        <v>0.89442719099991586</v>
      </c>
    </row>
    <row r="58" spans="2:7" x14ac:dyDescent="0.2">
      <c r="B58" t="s">
        <v>42</v>
      </c>
      <c r="C58" s="8">
        <f>((C45*C48)+(D45*D48)+(E45*E48)+(F45*F48))/(SQRT((C45^2)+(D45^2)+(E45^2)+(F45^2))*SQRT((C48^2)+(D48^2)+(E48^2)+(F48^2)))</f>
        <v>0.70710678118654746</v>
      </c>
    </row>
    <row r="59" spans="2:7" x14ac:dyDescent="0.2">
      <c r="B59" t="s">
        <v>43</v>
      </c>
      <c r="C59" s="8">
        <f>((C46*C48)+(D46*D48)+(E46*E48)+(F46*F48))/(SQRT((C46^2)+(D46^2)+(E46^2)+(F46^2))*SQRT((C48^2)+(D48^2)+(E48^2)+(F48^2)))</f>
        <v>0</v>
      </c>
    </row>
    <row r="62" spans="2:7" x14ac:dyDescent="0.2">
      <c r="B62" t="s">
        <v>49</v>
      </c>
    </row>
    <row r="63" spans="2:7" x14ac:dyDescent="0.2">
      <c r="B63" t="s">
        <v>47</v>
      </c>
      <c r="C63" s="10">
        <v>1.2</v>
      </c>
    </row>
    <row r="64" spans="2:7" x14ac:dyDescent="0.2">
      <c r="B64" t="s">
        <v>48</v>
      </c>
      <c r="C64">
        <v>0.75</v>
      </c>
    </row>
    <row r="65" spans="2:4" x14ac:dyDescent="0.2">
      <c r="B65" t="s">
        <v>45</v>
      </c>
      <c r="C65" s="8">
        <f>G51</f>
        <v>3.1</v>
      </c>
    </row>
    <row r="67" spans="2:4" x14ac:dyDescent="0.2">
      <c r="C67" s="11" t="s">
        <v>32</v>
      </c>
      <c r="D67" s="11" t="s">
        <v>46</v>
      </c>
    </row>
    <row r="68" spans="2:4" x14ac:dyDescent="0.2">
      <c r="B68" t="s">
        <v>4</v>
      </c>
      <c r="C68" s="7">
        <f>LOG(10/D14,2)*((((C63+1)*D2)/((C63*((1-C64)+C64*(G37/C65)))*D2)))+LOG(10/E14,2)*((((C63+1)*E2)/((C63*((1-C64)+C64*(G37/C65)))*E2)))</f>
        <v>1.8842150973316729</v>
      </c>
      <c r="D68" s="7">
        <f>LOG(10/C14,2)*((((C63+1)*C2)/((C63*((1-C64)+C64*(G37/C65)))*C2)))</f>
        <v>1.1095155302899617</v>
      </c>
    </row>
    <row r="69" spans="2:4" x14ac:dyDescent="0.2">
      <c r="B69" t="s">
        <v>5</v>
      </c>
      <c r="C69" s="7">
        <f>LOG(10/E14,2)*((((C63+1)*E3)/((C63*((1-C64)+C64*(G38/C65)))*E3)))</f>
        <v>1.917698928250793</v>
      </c>
      <c r="D69" s="9">
        <f>0</f>
        <v>0</v>
      </c>
    </row>
    <row r="70" spans="2:4" x14ac:dyDescent="0.2">
      <c r="B70" t="s">
        <v>6</v>
      </c>
      <c r="C70" s="7">
        <f>LOG(10/D14,2)*((((C63+1)*D4)/((C63*((1-C64)+C64*(G39/C65)))*D4)))+LOG(10/E14,2)*((((C63+1)*E4)/((C63*((1-C64)+C64*(G39/C65)))*E4)))</f>
        <v>3.1265547219459631</v>
      </c>
      <c r="D70" s="9">
        <v>0</v>
      </c>
    </row>
    <row r="71" spans="2:4" x14ac:dyDescent="0.2">
      <c r="B71" t="s">
        <v>7</v>
      </c>
      <c r="C71" s="7">
        <f>LOG(10/D14,2)*((((C63+1)*D5)/((C63*((1-C64)+C64*(G40/C65)))*D5)))+LOG(10/E14,2)*((((C63+1)*E5)/((C63*((1-C64)+C64*(G40/C65)))*E5)))</f>
        <v>1.348419335057264</v>
      </c>
      <c r="D71" s="7">
        <f>LOG(10/C14,2)*((((C63+1)*C5)/((C63*((1-C64)+C64*(G40/C65)))*C5)))</f>
        <v>0.79401348376201075</v>
      </c>
    </row>
    <row r="72" spans="2:4" x14ac:dyDescent="0.2">
      <c r="B72" t="s">
        <v>8</v>
      </c>
      <c r="C72" s="9">
        <v>0</v>
      </c>
      <c r="D72" s="7">
        <f>LOG(10/C14,2)*((((C63+1)*C6)/((C63*((1-C64)+C64*(G41/C65)))*C6)))</f>
        <v>1.8410642315800467</v>
      </c>
    </row>
    <row r="73" spans="2:4" x14ac:dyDescent="0.2">
      <c r="B73" t="s">
        <v>9</v>
      </c>
      <c r="C73" s="7">
        <f>LOG(10/D14,2)*((((C63+1)*D7)/((C63*((1-C64)+C64*(G42/C65)))*D7)))+LOG(10/E14,2)*((((C63+1)*E7)/((C63*((1-C64)+C64*(G42/C65)))*E7)))</f>
        <v>1.8842150973316729</v>
      </c>
      <c r="D73" s="7">
        <f>LOG(10/C14,2)*((((C63+1)*C7)/((C63*((1-C64)+C64*(G42/C65)))*C7)))</f>
        <v>1.1095155302899617</v>
      </c>
    </row>
    <row r="74" spans="2:4" x14ac:dyDescent="0.2">
      <c r="B74" t="s">
        <v>10</v>
      </c>
      <c r="C74" s="9">
        <v>0</v>
      </c>
      <c r="D74" s="9">
        <v>0</v>
      </c>
    </row>
    <row r="75" spans="2:4" x14ac:dyDescent="0.2">
      <c r="B75" t="s">
        <v>11</v>
      </c>
      <c r="C75" s="7">
        <f>LOG(10/D14,2)*((((C63+1)*D9)/((C63*((1-C64)+C64*(G44/C65)))*D9)))+LOG(10/E14,2)*((((C63+1)*E9)/((C63*((1-C64)+C64*(G44/C65)))*E9)))</f>
        <v>2.3513758652651457</v>
      </c>
      <c r="D75" s="9">
        <v>0</v>
      </c>
    </row>
    <row r="76" spans="2:4" x14ac:dyDescent="0.2">
      <c r="B76" t="s">
        <v>12</v>
      </c>
      <c r="C76" s="7">
        <f>LOG(10/D14,2)*((((C63+1)*D10)/((C63*((1-C64)+C64*(G45/C65)))*D10)))</f>
        <v>1.8410642315800467</v>
      </c>
      <c r="D76" s="7">
        <f>LOG(10/C14,2)*((((C63+1)*C10)/((C63*((1-C64)+C64*(G45/C65)))*C10)))</f>
        <v>1.8410642315800467</v>
      </c>
    </row>
    <row r="77" spans="2:4" x14ac:dyDescent="0.2">
      <c r="B77" t="s">
        <v>13</v>
      </c>
      <c r="C77" s="7">
        <f>LOG(10/E14,2)*((((C63+1)*E11)/((C63*((1-C64)+C64*(G46/C65)))*E11)))</f>
        <v>0.77469956704171117</v>
      </c>
      <c r="D77" s="7">
        <f>LOG(10/C14,2)*((((C63+1)*C11)/((C63*((1-C64)+C64*(G46/C65)))*C11)))</f>
        <v>1.1095155302899617</v>
      </c>
    </row>
    <row r="79" spans="2:4" x14ac:dyDescent="0.2">
      <c r="B79" t="s">
        <v>50</v>
      </c>
    </row>
    <row r="81" spans="2:6" x14ac:dyDescent="0.2">
      <c r="C81" s="11" t="s">
        <v>32</v>
      </c>
      <c r="F81" s="11" t="s">
        <v>46</v>
      </c>
    </row>
    <row r="82" spans="2:6" x14ac:dyDescent="0.2">
      <c r="B82" t="s">
        <v>6</v>
      </c>
      <c r="C82" s="7">
        <v>3.1265547219459631</v>
      </c>
      <c r="E82" t="s">
        <v>8</v>
      </c>
      <c r="F82" s="7">
        <v>1.8410642315800467</v>
      </c>
    </row>
    <row r="83" spans="2:6" x14ac:dyDescent="0.2">
      <c r="B83" t="s">
        <v>11</v>
      </c>
      <c r="C83" s="7">
        <v>2.3513758652651457</v>
      </c>
      <c r="E83" t="s">
        <v>12</v>
      </c>
      <c r="F83" s="7">
        <v>1.8410642315800467</v>
      </c>
    </row>
    <row r="84" spans="2:6" x14ac:dyDescent="0.2">
      <c r="B84" t="s">
        <v>5</v>
      </c>
      <c r="C84" s="7">
        <v>1.917698928250793</v>
      </c>
      <c r="E84" t="s">
        <v>4</v>
      </c>
      <c r="F84" s="7">
        <v>1.1095155302899617</v>
      </c>
    </row>
    <row r="85" spans="2:6" x14ac:dyDescent="0.2">
      <c r="B85" t="s">
        <v>4</v>
      </c>
      <c r="C85" s="7">
        <v>1.8842150973316729</v>
      </c>
      <c r="E85" t="s">
        <v>9</v>
      </c>
      <c r="F85" s="7">
        <v>1.1095155302899617</v>
      </c>
    </row>
    <row r="86" spans="2:6" x14ac:dyDescent="0.2">
      <c r="B86" t="s">
        <v>9</v>
      </c>
      <c r="C86" s="7">
        <v>1.8842150973316729</v>
      </c>
      <c r="E86" t="s">
        <v>13</v>
      </c>
      <c r="F86" s="7">
        <v>1.1095155302899617</v>
      </c>
    </row>
    <row r="87" spans="2:6" x14ac:dyDescent="0.2">
      <c r="B87" t="s">
        <v>12</v>
      </c>
      <c r="C87" s="7">
        <v>1.8410642315800467</v>
      </c>
      <c r="E87" t="s">
        <v>7</v>
      </c>
      <c r="F87" s="7">
        <v>0.79401348376201075</v>
      </c>
    </row>
    <row r="88" spans="2:6" x14ac:dyDescent="0.2">
      <c r="B88" t="s">
        <v>7</v>
      </c>
      <c r="C88" s="7">
        <v>1.348419335057264</v>
      </c>
      <c r="E88" t="s">
        <v>5</v>
      </c>
      <c r="F88" s="9">
        <v>0</v>
      </c>
    </row>
    <row r="89" spans="2:6" x14ac:dyDescent="0.2">
      <c r="B89" t="s">
        <v>13</v>
      </c>
      <c r="C89" s="7">
        <v>0.77469956704171117</v>
      </c>
      <c r="E89" t="s">
        <v>6</v>
      </c>
      <c r="F89" s="9">
        <v>0</v>
      </c>
    </row>
    <row r="90" spans="2:6" x14ac:dyDescent="0.2">
      <c r="B90" t="s">
        <v>8</v>
      </c>
      <c r="C90" s="9">
        <v>0</v>
      </c>
      <c r="E90" t="s">
        <v>10</v>
      </c>
      <c r="F90" s="9">
        <v>0</v>
      </c>
    </row>
    <row r="91" spans="2:6" x14ac:dyDescent="0.2">
      <c r="B91" t="s">
        <v>10</v>
      </c>
      <c r="C91" s="9">
        <v>0</v>
      </c>
      <c r="E91" t="s">
        <v>11</v>
      </c>
      <c r="F91" s="9">
        <v>0</v>
      </c>
    </row>
  </sheetData>
  <sortState xmlns:xlrd2="http://schemas.microsoft.com/office/spreadsheetml/2017/richdata2" ref="E82:F91">
    <sortCondition descending="1" ref="F82:F91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Johannes Nilsen</dc:creator>
  <cp:lastModifiedBy>Martin Johannes Nilsen</cp:lastModifiedBy>
  <dcterms:created xsi:type="dcterms:W3CDTF">2021-09-19T10:14:43Z</dcterms:created>
  <dcterms:modified xsi:type="dcterms:W3CDTF">2021-09-21T11:34:02Z</dcterms:modified>
</cp:coreProperties>
</file>